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7100" windowHeight="11775" activeTab="3"/>
  </bookViews>
  <sheets>
    <sheet name="Class List" sheetId="5" r:id="rId1"/>
    <sheet name="Right Triangles" sheetId="6" r:id="rId2"/>
    <sheet name="Blood Test" sheetId="9" r:id="rId3"/>
    <sheet name="Stock Level" sheetId="3" r:id="rId4"/>
  </sheets>
  <calcPr calcId="145621"/>
</workbook>
</file>

<file path=xl/calcChain.xml><?xml version="1.0" encoding="utf-8"?>
<calcChain xmlns="http://schemas.openxmlformats.org/spreadsheetml/2006/main">
  <c r="J5" i="3" l="1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4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G5" i="5"/>
  <c r="H30" i="9"/>
  <c r="H29" i="9"/>
  <c r="H28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7" i="9"/>
  <c r="I7" i="6"/>
  <c r="I8" i="6"/>
  <c r="I9" i="6"/>
  <c r="I10" i="6"/>
  <c r="I11" i="6"/>
  <c r="I12" i="6"/>
  <c r="I13" i="6"/>
  <c r="I14" i="6"/>
  <c r="I6" i="6"/>
  <c r="H6" i="6"/>
  <c r="H7" i="6"/>
  <c r="H8" i="6"/>
  <c r="H9" i="6"/>
  <c r="H10" i="6"/>
  <c r="H11" i="6"/>
  <c r="H12" i="6"/>
  <c r="H13" i="6"/>
  <c r="H14" i="6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6" i="5"/>
  <c r="H5" i="5"/>
</calcChain>
</file>

<file path=xl/sharedStrings.xml><?xml version="1.0" encoding="utf-8"?>
<sst xmlns="http://schemas.openxmlformats.org/spreadsheetml/2006/main" count="271" uniqueCount="115">
  <si>
    <t>Age</t>
  </si>
  <si>
    <t>Test Results</t>
  </si>
  <si>
    <t>A</t>
  </si>
  <si>
    <t>B</t>
  </si>
  <si>
    <t>RH</t>
  </si>
  <si>
    <t>Tim</t>
  </si>
  <si>
    <t>+</t>
  </si>
  <si>
    <t>-</t>
  </si>
  <si>
    <t>Todd</t>
  </si>
  <si>
    <t>Sam</t>
  </si>
  <si>
    <t>Thomas</t>
  </si>
  <si>
    <t>Deborah</t>
  </si>
  <si>
    <t>Sue</t>
  </si>
  <si>
    <t>George</t>
  </si>
  <si>
    <t>Fred</t>
  </si>
  <si>
    <t>Sebastien</t>
  </si>
  <si>
    <t>Edward</t>
  </si>
  <si>
    <t>Tom</t>
  </si>
  <si>
    <t>Linda</t>
  </si>
  <si>
    <t>Dan</t>
  </si>
  <si>
    <t>Barbara</t>
  </si>
  <si>
    <t>Hal</t>
  </si>
  <si>
    <t>Kate</t>
  </si>
  <si>
    <t>Brian</t>
  </si>
  <si>
    <t>Age of oldest donor</t>
  </si>
  <si>
    <t>% having RH</t>
  </si>
  <si>
    <t>Last Name</t>
  </si>
  <si>
    <t>First Name</t>
  </si>
  <si>
    <t>Quantity in Stock</t>
  </si>
  <si>
    <t>Item #</t>
  </si>
  <si>
    <t>Retail Price</t>
  </si>
  <si>
    <t>Size in oz</t>
  </si>
  <si>
    <t>Category</t>
  </si>
  <si>
    <t>Stock Level</t>
  </si>
  <si>
    <t>Confection</t>
  </si>
  <si>
    <t>Pastries</t>
  </si>
  <si>
    <t>Cookies</t>
  </si>
  <si>
    <t>Cake</t>
  </si>
  <si>
    <t>Chocolates</t>
  </si>
  <si>
    <t>High</t>
  </si>
  <si>
    <t>Medium</t>
  </si>
  <si>
    <t>Low</t>
  </si>
  <si>
    <t>Inventory of Delicious Bakery</t>
  </si>
  <si>
    <t>Major</t>
  </si>
  <si>
    <t>Credits</t>
  </si>
  <si>
    <t>Biology</t>
  </si>
  <si>
    <t>Computer Science</t>
  </si>
  <si>
    <t>Mechanical Engineering</t>
  </si>
  <si>
    <t>Civil Engineering</t>
  </si>
  <si>
    <t>Architecture</t>
  </si>
  <si>
    <t>Credits taken so far</t>
  </si>
  <si>
    <t>Class</t>
  </si>
  <si>
    <t>Credits Remaining</t>
  </si>
  <si>
    <t>Mathew</t>
  </si>
  <si>
    <t>Wilson</t>
  </si>
  <si>
    <t>Walker</t>
  </si>
  <si>
    <t>Norma</t>
  </si>
  <si>
    <t>Wright</t>
  </si>
  <si>
    <t>Mark</t>
  </si>
  <si>
    <t>Ross</t>
  </si>
  <si>
    <t>Anne</t>
  </si>
  <si>
    <t>Stewart</t>
  </si>
  <si>
    <t>Irene</t>
  </si>
  <si>
    <t>Kelly</t>
  </si>
  <si>
    <t>Jimmy</t>
  </si>
  <si>
    <t>Wood</t>
  </si>
  <si>
    <t>Karen</t>
  </si>
  <si>
    <t>Young</t>
  </si>
  <si>
    <t>Shawn</t>
  </si>
  <si>
    <t>Martin</t>
  </si>
  <si>
    <t>Cynthia</t>
  </si>
  <si>
    <t>Peterson</t>
  </si>
  <si>
    <t>Arthur</t>
  </si>
  <si>
    <t>Lewis</t>
  </si>
  <si>
    <t>Wanda</t>
  </si>
  <si>
    <t>Johnson</t>
  </si>
  <si>
    <t>Willie</t>
  </si>
  <si>
    <t>Alan</t>
  </si>
  <si>
    <t>Sanders</t>
  </si>
  <si>
    <t>Julie</t>
  </si>
  <si>
    <t>Williams</t>
  </si>
  <si>
    <t>Martha</t>
  </si>
  <si>
    <t>Turner</t>
  </si>
  <si>
    <t>Joshua</t>
  </si>
  <si>
    <t>Perry</t>
  </si>
  <si>
    <t>Gloria</t>
  </si>
  <si>
    <t>Baker</t>
  </si>
  <si>
    <t>Economics</t>
  </si>
  <si>
    <t>Side1</t>
  </si>
  <si>
    <t>Side 2</t>
  </si>
  <si>
    <t>Side 3</t>
  </si>
  <si>
    <t>Triangle 1</t>
  </si>
  <si>
    <t>Triangle 2</t>
  </si>
  <si>
    <t>Triangle 3</t>
  </si>
  <si>
    <t>Triangle 4</t>
  </si>
  <si>
    <t>Triangle 5</t>
  </si>
  <si>
    <t>Triangle 6</t>
  </si>
  <si>
    <t>Triangle 7</t>
  </si>
  <si>
    <t>Triangle 8</t>
  </si>
  <si>
    <t>Triangle 9</t>
  </si>
  <si>
    <t>Blood 
Type</t>
  </si>
  <si>
    <t># of people with A or B (but not both)</t>
  </si>
  <si>
    <t>Delicious Bakery</t>
  </si>
  <si>
    <t>140 - 200</t>
  </si>
  <si>
    <t>Busniess Advice</t>
  </si>
  <si>
    <t>Price Status</t>
  </si>
  <si>
    <t>Is Right (1st way)</t>
  </si>
  <si>
    <t>Is Right (2nd  way)</t>
  </si>
  <si>
    <t>Chemistry</t>
  </si>
  <si>
    <t>Cheap</t>
  </si>
  <si>
    <t>Moderate</t>
  </si>
  <si>
    <t>Expensive</t>
  </si>
  <si>
    <t>0 - 69</t>
  </si>
  <si>
    <t>70 - 140</t>
  </si>
  <si>
    <t>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</si>
</sst>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1"/>
      <color theme="3"/>
      <name val="Arial"/>
      <family val="2"/>
    </font>
    <font>
      <b/>
      <sz val="10"/>
      <color indexed="9"/>
      <name val="Arial"/>
      <family val="2"/>
    </font>
    <font>
      <sz val="9"/>
      <name val="Times"/>
      <family val="1"/>
    </font>
    <font>
      <b/>
      <i/>
      <sz val="11"/>
      <color theme="0"/>
      <name val="Calibri"/>
      <family val="2"/>
      <scheme val="minor"/>
    </font>
    <font>
      <sz val="11"/>
      <color rgb="FF82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36"/>
      <color theme="0"/>
      <name val="Blackadder ITC"/>
      <family val="5"/>
    </font>
    <font>
      <b/>
      <i/>
      <sz val="22"/>
      <color theme="0"/>
      <name val="Blackadder ITC"/>
      <family val="5"/>
    </font>
    <font>
      <b/>
      <i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2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B3EA"/>
        <bgColor indexed="64"/>
      </patternFill>
    </fill>
  </fills>
  <borders count="80">
    <border>
      <left/>
      <right/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slantDashDot">
        <color theme="0" tint="-0.499984740745262"/>
      </left>
      <right/>
      <top/>
      <bottom/>
      <diagonal/>
    </border>
    <border>
      <left/>
      <right style="slantDashDot">
        <color theme="0" tint="-0.499984740745262"/>
      </right>
      <top/>
      <bottom/>
      <diagonal/>
    </border>
    <border>
      <left style="slantDashDot">
        <color theme="0" tint="-0.499984740745262"/>
      </left>
      <right/>
      <top/>
      <bottom style="slantDashDot">
        <color theme="0" tint="-0.499984740745262"/>
      </bottom>
      <diagonal/>
    </border>
    <border>
      <left/>
      <right style="slantDashDot">
        <color theme="0" tint="-0.499984740745262"/>
      </right>
      <top/>
      <bottom style="slantDashDot">
        <color theme="0" tint="-0.499984740745262"/>
      </bottom>
      <diagonal/>
    </border>
    <border>
      <left style="slantDashDot">
        <color theme="0" tint="-0.499984740745262"/>
      </left>
      <right/>
      <top style="slantDashDot">
        <color theme="0" tint="-0.499984740745262"/>
      </top>
      <bottom style="slantDashDot">
        <color theme="0" tint="-0.499984740745262"/>
      </bottom>
      <diagonal/>
    </border>
    <border>
      <left/>
      <right style="slantDashDot">
        <color theme="0" tint="-0.499984740745262"/>
      </right>
      <top style="slantDashDot">
        <color theme="0" tint="-0.499984740745262"/>
      </top>
      <bottom style="slantDashDot">
        <color theme="0" tint="-0.499984740745262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rgb="FF820000"/>
      </left>
      <right style="thick">
        <color rgb="FF820000"/>
      </right>
      <top style="thick">
        <color rgb="FF820000"/>
      </top>
      <bottom style="thick">
        <color rgb="FF820000"/>
      </bottom>
      <diagonal/>
    </border>
    <border>
      <left style="thick">
        <color rgb="FF820000"/>
      </left>
      <right/>
      <top style="thick">
        <color rgb="FF820000"/>
      </top>
      <bottom/>
      <diagonal/>
    </border>
    <border>
      <left/>
      <right style="thick">
        <color rgb="FF820000"/>
      </right>
      <top/>
      <bottom/>
      <diagonal/>
    </border>
    <border>
      <left/>
      <right/>
      <top/>
      <bottom style="thick">
        <color rgb="FF820000"/>
      </bottom>
      <diagonal/>
    </border>
    <border>
      <left/>
      <right style="thick">
        <color rgb="FF820000"/>
      </right>
      <top/>
      <bottom style="thick">
        <color rgb="FF820000"/>
      </bottom>
      <diagonal/>
    </border>
    <border>
      <left style="thick">
        <color rgb="FF820000"/>
      </left>
      <right/>
      <top/>
      <bottom/>
      <diagonal/>
    </border>
    <border>
      <left style="thick">
        <color rgb="FF820000"/>
      </left>
      <right/>
      <top/>
      <bottom style="thick">
        <color rgb="FF820000"/>
      </bottom>
      <diagonal/>
    </border>
    <border>
      <left/>
      <right/>
      <top style="thick">
        <color rgb="FF820000"/>
      </top>
      <bottom/>
      <diagonal/>
    </border>
    <border>
      <left/>
      <right style="thick">
        <color rgb="FF820000"/>
      </right>
      <top style="thick">
        <color rgb="FF820000"/>
      </top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ck">
        <color theme="3"/>
      </right>
      <top/>
      <bottom/>
      <diagonal/>
    </border>
    <border>
      <left style="thick">
        <color theme="3"/>
      </left>
      <right style="thick">
        <color theme="3"/>
      </right>
      <top/>
      <bottom style="thick">
        <color theme="3"/>
      </bottom>
      <diagonal/>
    </border>
    <border>
      <left style="thick">
        <color rgb="FF820000"/>
      </left>
      <right style="thick">
        <color rgb="FF820000"/>
      </right>
      <top style="thick">
        <color rgb="FF820000"/>
      </top>
      <bottom/>
      <diagonal/>
    </border>
    <border>
      <left style="thick">
        <color rgb="FF820000"/>
      </left>
      <right style="thin">
        <color rgb="FF820000"/>
      </right>
      <top style="thin">
        <color rgb="FF820000"/>
      </top>
      <bottom style="thin">
        <color rgb="FF820000"/>
      </bottom>
      <diagonal/>
    </border>
    <border>
      <left style="thin">
        <color rgb="FF820000"/>
      </left>
      <right style="thin">
        <color rgb="FF820000"/>
      </right>
      <top style="thin">
        <color rgb="FF820000"/>
      </top>
      <bottom style="thin">
        <color rgb="FF820000"/>
      </bottom>
      <diagonal/>
    </border>
    <border>
      <left/>
      <right style="thick">
        <color rgb="FF820000"/>
      </right>
      <top style="thin">
        <color rgb="FF820000"/>
      </top>
      <bottom style="thin">
        <color rgb="FF820000"/>
      </bottom>
      <diagonal/>
    </border>
    <border>
      <left/>
      <right style="thick">
        <color rgb="FF820000"/>
      </right>
      <top style="thin">
        <color rgb="FF820000"/>
      </top>
      <bottom/>
      <diagonal/>
    </border>
    <border>
      <left style="thick">
        <color rgb="FF820000"/>
      </left>
      <right style="thin">
        <color rgb="FF820000"/>
      </right>
      <top style="thin">
        <color rgb="FF820000"/>
      </top>
      <bottom/>
      <diagonal/>
    </border>
    <border>
      <left style="thin">
        <color rgb="FF820000"/>
      </left>
      <right style="thin">
        <color rgb="FF820000"/>
      </right>
      <top style="thin">
        <color rgb="FF820000"/>
      </top>
      <bottom/>
      <diagonal/>
    </border>
    <border>
      <left/>
      <right style="thick">
        <color rgb="FF820000"/>
      </right>
      <top/>
      <bottom style="thin">
        <color rgb="FF820000"/>
      </bottom>
      <diagonal/>
    </border>
    <border>
      <left style="thick">
        <color rgb="FF820000"/>
      </left>
      <right style="thin">
        <color rgb="FF820000"/>
      </right>
      <top/>
      <bottom style="thin">
        <color rgb="FF820000"/>
      </bottom>
      <diagonal/>
    </border>
    <border>
      <left style="thin">
        <color rgb="FF820000"/>
      </left>
      <right style="thin">
        <color rgb="FF820000"/>
      </right>
      <top/>
      <bottom style="thin">
        <color rgb="FF820000"/>
      </bottom>
      <diagonal/>
    </border>
    <border>
      <left style="thin">
        <color rgb="FF820000"/>
      </left>
      <right/>
      <top/>
      <bottom style="thin">
        <color rgb="FF820000"/>
      </bottom>
      <diagonal/>
    </border>
    <border>
      <left style="medium">
        <color theme="5" tint="-0.499984740745262"/>
      </left>
      <right/>
      <top style="medium">
        <color rgb="FF820000"/>
      </top>
      <bottom style="medium">
        <color rgb="FF820000"/>
      </bottom>
      <diagonal/>
    </border>
    <border>
      <left/>
      <right/>
      <top style="medium">
        <color rgb="FF820000"/>
      </top>
      <bottom style="medium">
        <color rgb="FF820000"/>
      </bottom>
      <diagonal/>
    </border>
    <border>
      <left/>
      <right style="medium">
        <color theme="5" tint="-0.499984740745262"/>
      </right>
      <top style="medium">
        <color rgb="FF820000"/>
      </top>
      <bottom style="medium">
        <color rgb="FF820000"/>
      </bottom>
      <diagonal/>
    </border>
    <border>
      <left style="medium">
        <color rgb="FF820000"/>
      </left>
      <right/>
      <top style="medium">
        <color rgb="FF820000"/>
      </top>
      <bottom style="medium">
        <color rgb="FF820000"/>
      </bottom>
      <diagonal/>
    </border>
    <border>
      <left/>
      <right style="medium">
        <color rgb="FF820000"/>
      </right>
      <top style="medium">
        <color rgb="FF820000"/>
      </top>
      <bottom style="medium">
        <color rgb="FF820000"/>
      </bottom>
      <diagonal/>
    </border>
    <border>
      <left style="thick">
        <color rgb="FFCC00CC"/>
      </left>
      <right/>
      <top style="thick">
        <color rgb="FFCC00CC"/>
      </top>
      <bottom/>
      <diagonal/>
    </border>
    <border>
      <left/>
      <right/>
      <top style="thick">
        <color rgb="FFCC00CC"/>
      </top>
      <bottom/>
      <diagonal/>
    </border>
    <border>
      <left style="thick">
        <color rgb="FFCC00CC"/>
      </left>
      <right/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499984740745262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rgb="FFCC00CC"/>
      </left>
      <right style="thick">
        <color theme="0" tint="-0.499984740745262"/>
      </right>
      <top style="thick">
        <color rgb="FFCC00CC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rgb="FFCC00CC"/>
      </top>
      <bottom/>
      <diagonal/>
    </border>
    <border>
      <left style="medium">
        <color theme="0" tint="-0.24994659260841701"/>
      </left>
      <right style="thick">
        <color theme="0" tint="-0.499984740745262"/>
      </right>
      <top/>
      <bottom style="medium">
        <color theme="0" tint="-0.24994659260841701"/>
      </bottom>
      <diagonal/>
    </border>
    <border>
      <left style="thick">
        <color rgb="FFCC00CC"/>
      </left>
      <right/>
      <top/>
      <bottom style="thick">
        <color theme="0" tint="-0.499984740745262"/>
      </bottom>
      <diagonal/>
    </border>
    <border>
      <left style="thick">
        <color theme="0" tint="-0.499984740745262"/>
      </left>
      <right style="medium">
        <color theme="0" tint="-0.24994659260841701"/>
      </right>
      <top style="medium">
        <color theme="0" tint="-0.24994659260841701"/>
      </top>
      <bottom style="thick">
        <color theme="0" tint="-0.4999847407452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ck">
        <color theme="0" tint="-0.499984740745262"/>
      </bottom>
      <diagonal/>
    </border>
    <border>
      <left style="medium">
        <color theme="0" tint="-0.24994659260841701"/>
      </left>
      <right style="thick">
        <color theme="0" tint="-0.499984740745262"/>
      </right>
      <top style="medium">
        <color theme="0" tint="-0.24994659260841701"/>
      </top>
      <bottom style="thick">
        <color theme="0" tint="-0.499984740745262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 style="thick">
        <color rgb="FFCC00CC"/>
      </left>
      <right style="mediumDashed">
        <color theme="0" tint="-0.499984740745262"/>
      </right>
      <top style="thick">
        <color theme="0" tint="-0.499984740745262"/>
      </top>
      <bottom style="mediumDashed">
        <color theme="0" tint="-0.499984740745262"/>
      </bottom>
      <diagonal/>
    </border>
    <border>
      <left style="mediumDashed">
        <color theme="0" tint="-0.499984740745262"/>
      </left>
      <right style="thick">
        <color rgb="FFCC00CC"/>
      </right>
      <top style="thick">
        <color theme="0" tint="-0.499984740745262"/>
      </top>
      <bottom style="mediumDashed">
        <color theme="0" tint="-0.499984740745262"/>
      </bottom>
      <diagonal/>
    </border>
    <border>
      <left style="thick">
        <color rgb="FFCC00CC"/>
      </left>
      <right style="mediumDashed">
        <color theme="0" tint="-0.499984740745262"/>
      </right>
      <top style="mediumDashed">
        <color theme="0" tint="-0.499984740745262"/>
      </top>
      <bottom style="mediumDashed">
        <color theme="0" tint="-0.499984740745262"/>
      </bottom>
      <diagonal/>
    </border>
    <border>
      <left style="mediumDashed">
        <color theme="0" tint="-0.499984740745262"/>
      </left>
      <right style="thick">
        <color rgb="FFCC00CC"/>
      </right>
      <top style="mediumDashed">
        <color theme="0" tint="-0.499984740745262"/>
      </top>
      <bottom style="mediumDashed">
        <color theme="0" tint="-0.499984740745262"/>
      </bottom>
      <diagonal/>
    </border>
    <border>
      <left style="thick">
        <color rgb="FFCC00CC"/>
      </left>
      <right style="mediumDashed">
        <color theme="0" tint="-0.499984740745262"/>
      </right>
      <top style="mediumDashed">
        <color theme="0" tint="-0.499984740745262"/>
      </top>
      <bottom style="thick">
        <color rgb="FFCC00CC"/>
      </bottom>
      <diagonal/>
    </border>
    <border>
      <left style="mediumDashed">
        <color theme="0" tint="-0.499984740745262"/>
      </left>
      <right style="thick">
        <color rgb="FFCC00CC"/>
      </right>
      <top style="mediumDashed">
        <color theme="0" tint="-0.499984740745262"/>
      </top>
      <bottom style="thick">
        <color rgb="FFCC00CC"/>
      </bottom>
      <diagonal/>
    </border>
    <border>
      <left style="thick">
        <color theme="0" tint="-0.499984740745262"/>
      </left>
      <right style="thick">
        <color rgb="FFCC00CC"/>
      </right>
      <top style="thick">
        <color rgb="FFCC00CC"/>
      </top>
      <bottom style="thick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</borders>
  <cellStyleXfs count="22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>
      <alignment wrapText="1"/>
    </xf>
    <xf numFmtId="0" fontId="6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6" fillId="0" borderId="0"/>
    <xf numFmtId="0" fontId="9" fillId="0" borderId="0">
      <alignment horizontal="right" vertical="top"/>
    </xf>
    <xf numFmtId="0" fontId="3" fillId="0" borderId="0"/>
    <xf numFmtId="0" fontId="3" fillId="0" borderId="0"/>
  </cellStyleXfs>
  <cellXfs count="117">
    <xf numFmtId="0" fontId="0" fillId="0" borderId="0" xfId="0"/>
    <xf numFmtId="0" fontId="1" fillId="0" borderId="0" xfId="0" applyFont="1"/>
    <xf numFmtId="0" fontId="0" fillId="0" borderId="0" xfId="0" applyFont="1"/>
    <xf numFmtId="2" fontId="1" fillId="0" borderId="0" xfId="0" applyNumberFormat="1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5" borderId="0" xfId="0" applyFill="1" applyBorder="1"/>
    <xf numFmtId="0" fontId="0" fillId="5" borderId="15" xfId="0" applyFill="1" applyBorder="1"/>
    <xf numFmtId="0" fontId="0" fillId="5" borderId="16" xfId="0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19" xfId="0" applyFill="1" applyBorder="1"/>
    <xf numFmtId="0" fontId="10" fillId="8" borderId="1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0" fontId="0" fillId="5" borderId="28" xfId="0" applyFill="1" applyBorder="1"/>
    <xf numFmtId="0" fontId="0" fillId="5" borderId="30" xfId="0" applyFill="1" applyBorder="1"/>
    <xf numFmtId="0" fontId="0" fillId="5" borderId="31" xfId="0" applyFill="1" applyBorder="1"/>
    <xf numFmtId="0" fontId="0" fillId="5" borderId="32" xfId="0" applyFill="1" applyBorder="1"/>
    <xf numFmtId="0" fontId="0" fillId="5" borderId="23" xfId="0" applyFill="1" applyBorder="1"/>
    <xf numFmtId="0" fontId="0" fillId="5" borderId="24" xfId="0" applyFill="1" applyBorder="1"/>
    <xf numFmtId="0" fontId="0" fillId="5" borderId="25" xfId="0" applyFill="1" applyBorder="1"/>
    <xf numFmtId="0" fontId="0" fillId="5" borderId="29" xfId="0" applyFill="1" applyBorder="1"/>
    <xf numFmtId="0" fontId="0" fillId="5" borderId="27" xfId="0" applyFill="1" applyBorder="1"/>
    <xf numFmtId="0" fontId="0" fillId="5" borderId="33" xfId="0" applyFill="1" applyBorder="1"/>
    <xf numFmtId="0" fontId="0" fillId="5" borderId="34" xfId="0" applyFill="1" applyBorder="1"/>
    <xf numFmtId="0" fontId="0" fillId="7" borderId="27" xfId="0" applyFill="1" applyBorder="1"/>
    <xf numFmtId="0" fontId="0" fillId="7" borderId="33" xfId="0" applyFill="1" applyBorder="1"/>
    <xf numFmtId="0" fontId="0" fillId="7" borderId="27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wrapText="1"/>
    </xf>
    <xf numFmtId="0" fontId="0" fillId="7" borderId="34" xfId="0" applyFill="1" applyBorder="1"/>
    <xf numFmtId="0" fontId="0" fillId="7" borderId="31" xfId="0" applyFill="1" applyBorder="1"/>
    <xf numFmtId="0" fontId="0" fillId="7" borderId="32" xfId="0" applyFill="1" applyBorder="1"/>
    <xf numFmtId="0" fontId="0" fillId="7" borderId="29" xfId="0" applyFill="1" applyBorder="1"/>
    <xf numFmtId="0" fontId="0" fillId="7" borderId="30" xfId="0" applyFill="1" applyBorder="1"/>
    <xf numFmtId="0" fontId="0" fillId="7" borderId="28" xfId="0" applyFill="1" applyBorder="1"/>
    <xf numFmtId="0" fontId="13" fillId="7" borderId="38" xfId="0" applyFont="1" applyFill="1" applyBorder="1" applyAlignment="1">
      <alignment horizontal="center"/>
    </xf>
    <xf numFmtId="0" fontId="15" fillId="10" borderId="45" xfId="0" applyFont="1" applyFill="1" applyBorder="1"/>
    <xf numFmtId="0" fontId="15" fillId="10" borderId="41" xfId="0" applyFont="1" applyFill="1" applyBorder="1"/>
    <xf numFmtId="0" fontId="15" fillId="10" borderId="42" xfId="0" applyFont="1" applyFill="1" applyBorder="1"/>
    <xf numFmtId="0" fontId="14" fillId="9" borderId="24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18" xfId="0" applyFont="1" applyFill="1" applyBorder="1" applyAlignment="1">
      <alignment horizontal="center" vertical="center"/>
    </xf>
    <xf numFmtId="0" fontId="13" fillId="0" borderId="57" xfId="0" applyFont="1" applyBorder="1"/>
    <xf numFmtId="44" fontId="13" fillId="0" borderId="57" xfId="1" applyFont="1" applyBorder="1"/>
    <xf numFmtId="0" fontId="13" fillId="0" borderId="58" xfId="0" applyFont="1" applyBorder="1"/>
    <xf numFmtId="44" fontId="13" fillId="0" borderId="58" xfId="1" applyFont="1" applyBorder="1"/>
    <xf numFmtId="0" fontId="13" fillId="0" borderId="60" xfId="0" applyFont="1" applyBorder="1"/>
    <xf numFmtId="0" fontId="13" fillId="0" borderId="61" xfId="0" applyFont="1" applyBorder="1"/>
    <xf numFmtId="0" fontId="16" fillId="0" borderId="0" xfId="0" applyFont="1" applyFill="1" applyBorder="1" applyAlignment="1">
      <alignment vertical="center" textRotation="90"/>
    </xf>
    <xf numFmtId="0" fontId="1" fillId="0" borderId="0" xfId="0" applyFont="1" applyBorder="1"/>
    <xf numFmtId="2" fontId="1" fillId="0" borderId="0" xfId="0" applyNumberFormat="1" applyFont="1" applyBorder="1"/>
    <xf numFmtId="0" fontId="13" fillId="0" borderId="64" xfId="0" applyFont="1" applyBorder="1"/>
    <xf numFmtId="0" fontId="13" fillId="0" borderId="66" xfId="0" applyFont="1" applyBorder="1"/>
    <xf numFmtId="0" fontId="13" fillId="0" borderId="67" xfId="0" applyFont="1" applyBorder="1"/>
    <xf numFmtId="44" fontId="13" fillId="0" borderId="67" xfId="1" applyFont="1" applyBorder="1"/>
    <xf numFmtId="0" fontId="13" fillId="0" borderId="68" xfId="0" applyFont="1" applyBorder="1"/>
    <xf numFmtId="0" fontId="18" fillId="11" borderId="59" xfId="0" applyFont="1" applyFill="1" applyBorder="1" applyAlignment="1">
      <alignment horizontal="center" vertical="center"/>
    </xf>
    <xf numFmtId="0" fontId="18" fillId="11" borderId="59" xfId="0" applyFont="1" applyFill="1" applyBorder="1" applyAlignment="1">
      <alignment horizontal="center" vertical="center" wrapText="1"/>
    </xf>
    <xf numFmtId="2" fontId="18" fillId="11" borderId="59" xfId="0" applyNumberFormat="1" applyFont="1" applyFill="1" applyBorder="1" applyAlignment="1">
      <alignment horizontal="center" vertical="center"/>
    </xf>
    <xf numFmtId="0" fontId="13" fillId="0" borderId="69" xfId="0" applyFont="1" applyBorder="1"/>
    <xf numFmtId="0" fontId="0" fillId="0" borderId="70" xfId="0" applyFont="1" applyBorder="1"/>
    <xf numFmtId="0" fontId="0" fillId="0" borderId="71" xfId="0" applyFont="1" applyBorder="1"/>
    <xf numFmtId="0" fontId="0" fillId="0" borderId="72" xfId="0" applyFont="1" applyBorder="1"/>
    <xf numFmtId="0" fontId="0" fillId="0" borderId="73" xfId="0" applyFont="1" applyBorder="1"/>
    <xf numFmtId="0" fontId="0" fillId="0" borderId="74" xfId="0" applyFont="1" applyBorder="1"/>
    <xf numFmtId="0" fontId="0" fillId="0" borderId="75" xfId="0" applyFont="1" applyBorder="1"/>
    <xf numFmtId="0" fontId="14" fillId="9" borderId="25" xfId="0" applyFont="1" applyFill="1" applyBorder="1" applyAlignment="1">
      <alignment horizontal="center"/>
    </xf>
    <xf numFmtId="0" fontId="0" fillId="10" borderId="46" xfId="0" applyFill="1" applyBorder="1" applyAlignment="1">
      <alignment horizontal="center" vertical="center"/>
    </xf>
    <xf numFmtId="0" fontId="0" fillId="10" borderId="47" xfId="0" applyFill="1" applyBorder="1" applyAlignment="1">
      <alignment horizontal="center" vertical="center"/>
    </xf>
    <xf numFmtId="0" fontId="0" fillId="10" borderId="48" xfId="0" applyFill="1" applyBorder="1" applyAlignment="1">
      <alignment horizontal="center" vertical="center"/>
    </xf>
    <xf numFmtId="0" fontId="0" fillId="10" borderId="39" xfId="0" applyFill="1" applyBorder="1" applyAlignment="1">
      <alignment horizontal="center" vertical="center"/>
    </xf>
    <xf numFmtId="0" fontId="0" fillId="10" borderId="40" xfId="0" applyFill="1" applyBorder="1" applyAlignment="1">
      <alignment horizontal="center" vertical="center"/>
    </xf>
    <xf numFmtId="0" fontId="0" fillId="10" borderId="43" xfId="0" applyFill="1" applyBorder="1" applyAlignment="1">
      <alignment horizontal="center" vertical="center"/>
    </xf>
    <xf numFmtId="0" fontId="0" fillId="10" borderId="44" xfId="0" applyFill="1" applyBorder="1" applyAlignment="1">
      <alignment horizontal="center" vertical="center"/>
    </xf>
    <xf numFmtId="0" fontId="12" fillId="6" borderId="62" xfId="0" applyFont="1" applyFill="1" applyBorder="1"/>
    <xf numFmtId="0" fontId="12" fillId="6" borderId="76" xfId="0" applyFont="1" applyFill="1" applyBorder="1"/>
    <xf numFmtId="0" fontId="11" fillId="7" borderId="6" xfId="0" applyFont="1" applyFill="1" applyBorder="1"/>
    <xf numFmtId="0" fontId="11" fillId="7" borderId="4" xfId="0" applyFont="1" applyFill="1" applyBorder="1" applyAlignment="1">
      <alignment horizontal="left" vertical="center"/>
    </xf>
    <xf numFmtId="0" fontId="11" fillId="7" borderId="5" xfId="0" applyFont="1" applyFill="1" applyBorder="1" applyAlignment="1">
      <alignment horizontal="left" vertical="center"/>
    </xf>
    <xf numFmtId="0" fontId="11" fillId="7" borderId="7" xfId="0" applyFont="1" applyFill="1" applyBorder="1" applyAlignment="1">
      <alignment horizontal="left" vertical="center"/>
    </xf>
    <xf numFmtId="0" fontId="11" fillId="7" borderId="8" xfId="0" applyFont="1" applyFill="1" applyBorder="1" applyAlignment="1">
      <alignment horizontal="left" vertical="center"/>
    </xf>
    <xf numFmtId="0" fontId="12" fillId="8" borderId="20" xfId="0" applyFont="1" applyFill="1" applyBorder="1" applyAlignment="1">
      <alignment horizontal="center" vertical="center"/>
    </xf>
    <xf numFmtId="0" fontId="12" fillId="8" borderId="21" xfId="0" applyFont="1" applyFill="1" applyBorder="1" applyAlignment="1">
      <alignment horizontal="center" vertical="center"/>
    </xf>
    <xf numFmtId="0" fontId="12" fillId="8" borderId="21" xfId="0" applyFont="1" applyFill="1" applyBorder="1" applyAlignment="1">
      <alignment horizontal="center" vertical="center" wrapText="1"/>
    </xf>
    <xf numFmtId="0" fontId="12" fillId="8" borderId="22" xfId="0" applyFont="1" applyFill="1" applyBorder="1" applyAlignment="1">
      <alignment horizontal="center" vertical="center" wrapText="1"/>
    </xf>
    <xf numFmtId="0" fontId="12" fillId="8" borderId="35" xfId="0" applyFont="1" applyFill="1" applyBorder="1" applyAlignment="1">
      <alignment horizontal="center" vertical="center"/>
    </xf>
    <xf numFmtId="0" fontId="12" fillId="8" borderId="36" xfId="0" applyFont="1" applyFill="1" applyBorder="1" applyAlignment="1">
      <alignment horizontal="center" vertical="center"/>
    </xf>
    <xf numFmtId="0" fontId="12" fillId="8" borderId="37" xfId="0" applyFont="1" applyFill="1" applyBorder="1" applyAlignment="1">
      <alignment horizontal="center" vertical="center"/>
    </xf>
    <xf numFmtId="0" fontId="18" fillId="11" borderId="77" xfId="0" applyFont="1" applyFill="1" applyBorder="1" applyAlignment="1">
      <alignment horizontal="center" vertical="center"/>
    </xf>
    <xf numFmtId="0" fontId="13" fillId="7" borderId="26" xfId="0" applyFont="1" applyFill="1" applyBorder="1" applyAlignment="1">
      <alignment horizontal="center"/>
    </xf>
    <xf numFmtId="0" fontId="13" fillId="7" borderId="26" xfId="0" applyFont="1" applyFill="1" applyBorder="1" applyAlignment="1">
      <alignment horizontal="center" vertical="center"/>
    </xf>
    <xf numFmtId="0" fontId="13" fillId="7" borderId="38" xfId="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horizontal="center" vertical="center" wrapText="1"/>
    </xf>
    <xf numFmtId="0" fontId="13" fillId="7" borderId="34" xfId="0" applyFont="1" applyFill="1" applyBorder="1" applyAlignment="1">
      <alignment horizontal="center" vertical="center"/>
    </xf>
    <xf numFmtId="0" fontId="13" fillId="7" borderId="32" xfId="0" applyFont="1" applyFill="1" applyBorder="1" applyAlignment="1">
      <alignment horizontal="center" vertical="center"/>
    </xf>
    <xf numFmtId="0" fontId="13" fillId="7" borderId="30" xfId="0" applyFont="1" applyFill="1" applyBorder="1" applyAlignment="1">
      <alignment horizontal="center" vertical="center"/>
    </xf>
    <xf numFmtId="0" fontId="3" fillId="0" borderId="49" xfId="3" applyFill="1" applyBorder="1" applyAlignment="1">
      <alignment horizontal="center"/>
    </xf>
    <xf numFmtId="0" fontId="3" fillId="0" borderId="53" xfId="3" applyFill="1" applyBorder="1" applyAlignment="1">
      <alignment horizontal="center"/>
    </xf>
    <xf numFmtId="0" fontId="3" fillId="9" borderId="52" xfId="3" applyFill="1" applyBorder="1" applyAlignment="1">
      <alignment horizontal="center"/>
    </xf>
    <xf numFmtId="0" fontId="3" fillId="9" borderId="50" xfId="3" applyFill="1" applyBorder="1" applyAlignment="1">
      <alignment horizontal="center"/>
    </xf>
    <xf numFmtId="0" fontId="3" fillId="9" borderId="51" xfId="3" applyFill="1" applyBorder="1" applyAlignment="1">
      <alignment horizontal="center"/>
    </xf>
    <xf numFmtId="0" fontId="17" fillId="6" borderId="54" xfId="2" applyFont="1" applyFill="1" applyBorder="1" applyAlignment="1">
      <alignment horizontal="center" vertical="center"/>
    </xf>
    <xf numFmtId="0" fontId="17" fillId="6" borderId="55" xfId="2" applyFont="1" applyFill="1" applyBorder="1" applyAlignment="1">
      <alignment horizontal="center" vertical="center"/>
    </xf>
    <xf numFmtId="0" fontId="17" fillId="6" borderId="63" xfId="2" applyFont="1" applyFill="1" applyBorder="1" applyAlignment="1">
      <alignment horizontal="center" vertical="center"/>
    </xf>
    <xf numFmtId="0" fontId="16" fillId="6" borderId="56" xfId="0" applyFont="1" applyFill="1" applyBorder="1" applyAlignment="1">
      <alignment horizontal="center" vertical="center" textRotation="90"/>
    </xf>
    <xf numFmtId="0" fontId="16" fillId="6" borderId="65" xfId="0" applyFont="1" applyFill="1" applyBorder="1" applyAlignment="1">
      <alignment horizontal="center" vertical="center" textRotation="90"/>
    </xf>
    <xf numFmtId="0" fontId="15" fillId="9" borderId="78" xfId="0" applyFont="1" applyFill="1" applyBorder="1" applyAlignment="1">
      <alignment horizontal="center" vertical="center"/>
    </xf>
    <xf numFmtId="0" fontId="15" fillId="9" borderId="79" xfId="0" applyFont="1" applyFill="1" applyBorder="1" applyAlignment="1">
      <alignment horizontal="center" vertical="center"/>
    </xf>
    <xf numFmtId="9" fontId="3" fillId="0" borderId="49" xfId="3" applyNumberFormat="1" applyFill="1" applyBorder="1" applyAlignment="1">
      <alignment horizontal="center"/>
    </xf>
    <xf numFmtId="9" fontId="3" fillId="0" borderId="53" xfId="3" applyNumberFormat="1" applyFill="1" applyBorder="1" applyAlignment="1">
      <alignment horizontal="center"/>
    </xf>
  </cellXfs>
  <cellStyles count="22">
    <cellStyle name="20% - Accent5 2" xfId="4"/>
    <cellStyle name="Accent5 2" xfId="5"/>
    <cellStyle name="Comma 2" xfId="6"/>
    <cellStyle name="comma(1)" xfId="19"/>
    <cellStyle name="Currency" xfId="1" builtinId="4"/>
    <cellStyle name="Currency 2" xfId="7"/>
    <cellStyle name="Heading 4 2" xfId="8"/>
    <cellStyle name="Label" xfId="9"/>
    <cellStyle name="Normal" xfId="0" builtinId="0"/>
    <cellStyle name="Normal 2" xfId="10"/>
    <cellStyle name="Normal 2 2" xfId="11"/>
    <cellStyle name="Normal 2 2 2" xfId="20"/>
    <cellStyle name="Normal 2 2 3" xfId="21"/>
    <cellStyle name="Normal 2 3" xfId="3"/>
    <cellStyle name="Normal 3" xfId="12"/>
    <cellStyle name="Normal 3 2" xfId="13"/>
    <cellStyle name="Normal 3 3" xfId="14"/>
    <cellStyle name="Normal 3 4" xfId="18"/>
    <cellStyle name="Normal 4" xfId="15"/>
    <cellStyle name="Normal 5" xfId="16"/>
    <cellStyle name="Percent 2" xfId="17"/>
    <cellStyle name="Title" xfId="2" builtinId="1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20000"/>
      <color rgb="FFCC00CC"/>
      <color rgb="FFF7B3EA"/>
      <color rgb="FFF490E1"/>
      <color rgb="FFB3B28C"/>
      <color rgb="FFAD760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114744</xdr:colOff>
      <xdr:row>0</xdr:row>
      <xdr:rowOff>36185</xdr:rowOff>
    </xdr:from>
    <xdr:to>
      <xdr:col>11</xdr:col>
      <xdr:colOff>396378</xdr:colOff>
      <xdr:row>6</xdr:row>
      <xdr:rowOff>58267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70326">
          <a:off x="7887144" y="36185"/>
          <a:ext cx="1491309" cy="121270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350499</xdr:colOff>
      <xdr:row>1</xdr:row>
      <xdr:rowOff>66240</xdr:rowOff>
    </xdr:from>
    <xdr:to>
      <xdr:col>3</xdr:col>
      <xdr:colOff>773130</xdr:colOff>
      <xdr:row>5</xdr:row>
      <xdr:rowOff>66212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504773">
          <a:off x="960099" y="256740"/>
          <a:ext cx="1498956" cy="1019147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83343</xdr:rowOff>
    </xdr:from>
    <xdr:to>
      <xdr:col>2</xdr:col>
      <xdr:colOff>156641</xdr:colOff>
      <xdr:row>3</xdr:row>
      <xdr:rowOff>76200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217" y="83343"/>
          <a:ext cx="956741" cy="1012032"/>
        </a:xfrm>
        <a:prstGeom prst="rect">
          <a:avLst/>
        </a:prstGeom>
        <a:effectLst>
          <a:innerShdw blurRad="114300">
            <a:prstClr val="black"/>
          </a:innerShdw>
          <a:reflection blurRad="6350" stA="50000" endA="300" endPos="90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workbookViewId="0">
      <selection activeCell="G5" sqref="G5"/>
    </sheetView>
  </sheetViews>
  <sheetFormatPr defaultRowHeight="15" x14ac:dyDescent="0.25"/>
  <cols>
    <col min="1" max="1" width="3.5703125" customWidth="1"/>
    <col min="2" max="2" width="3.28515625" customWidth="1"/>
    <col min="3" max="3" width="17.5703125" customWidth="1"/>
    <col min="4" max="4" width="17.42578125" customWidth="1"/>
    <col min="5" max="5" width="23.28515625" customWidth="1"/>
    <col min="6" max="6" width="18.28515625" bestFit="1" customWidth="1"/>
    <col min="7" max="7" width="14.42578125" customWidth="1"/>
    <col min="8" max="8" width="18.7109375" customWidth="1"/>
    <col min="9" max="9" width="3.7109375" customWidth="1"/>
    <col min="11" max="11" width="5.28515625" customWidth="1"/>
    <col min="12" max="12" width="22.42578125" bestFit="1" customWidth="1"/>
    <col min="13" max="13" width="11.140625" customWidth="1"/>
  </cols>
  <sheetData>
    <row r="2" spans="2:13" ht="15.75" thickBot="1" x14ac:dyDescent="0.3"/>
    <row r="3" spans="2:13" ht="15.75" thickTop="1" x14ac:dyDescent="0.25">
      <c r="B3" s="29"/>
      <c r="C3" s="30"/>
      <c r="D3" s="30"/>
      <c r="E3" s="30"/>
      <c r="F3" s="30"/>
      <c r="G3" s="30"/>
      <c r="H3" s="30"/>
      <c r="I3" s="31"/>
    </row>
    <row r="4" spans="2:13" ht="15.75" thickBot="1" x14ac:dyDescent="0.3">
      <c r="B4" s="23"/>
      <c r="C4" s="14" t="s">
        <v>27</v>
      </c>
      <c r="D4" s="15" t="s">
        <v>26</v>
      </c>
      <c r="E4" s="15" t="s">
        <v>43</v>
      </c>
      <c r="F4" s="15" t="s">
        <v>50</v>
      </c>
      <c r="G4" s="15" t="s">
        <v>51</v>
      </c>
      <c r="H4" s="16" t="s">
        <v>52</v>
      </c>
      <c r="I4" s="21"/>
    </row>
    <row r="5" spans="2:13" ht="15.75" thickBot="1" x14ac:dyDescent="0.3">
      <c r="B5" s="23"/>
      <c r="C5" s="84" t="s">
        <v>85</v>
      </c>
      <c r="D5" s="85" t="s">
        <v>86</v>
      </c>
      <c r="E5" s="85" t="s">
        <v>87</v>
      </c>
      <c r="F5" s="17">
        <v>60</v>
      </c>
      <c r="G5" s="17" t="str">
        <f>IF(F5&lt;30,"sophomore",IF(F5&lt;59,"junior","senior"))</f>
        <v>senior</v>
      </c>
      <c r="H5" s="83">
        <f>VLOOKUP(E5,L$8:M$14,2,FALSE)-F5</f>
        <v>30</v>
      </c>
      <c r="I5" s="21"/>
    </row>
    <row r="6" spans="2:13" ht="15.75" thickBot="1" x14ac:dyDescent="0.3">
      <c r="B6" s="23"/>
      <c r="C6" s="84" t="s">
        <v>74</v>
      </c>
      <c r="D6" s="85" t="s">
        <v>75</v>
      </c>
      <c r="E6" s="85" t="s">
        <v>49</v>
      </c>
      <c r="F6" s="17">
        <v>105</v>
      </c>
      <c r="G6" s="17" t="str">
        <f t="shared" ref="G6:G22" si="0">IF(F6&gt;59,"senior",IF(F6&gt;30,"junior"))</f>
        <v>senior</v>
      </c>
      <c r="H6" s="83">
        <f t="shared" ref="H6:H22" si="1">VLOOKUP(E6,L$8:M$14,2,FALSE)-F6</f>
        <v>34</v>
      </c>
      <c r="I6" s="21"/>
    </row>
    <row r="7" spans="2:13" ht="15.75" thickBot="1" x14ac:dyDescent="0.3">
      <c r="B7" s="23"/>
      <c r="C7" s="84" t="s">
        <v>62</v>
      </c>
      <c r="D7" s="85" t="s">
        <v>63</v>
      </c>
      <c r="E7" s="85" t="s">
        <v>46</v>
      </c>
      <c r="F7" s="17">
        <v>45</v>
      </c>
      <c r="G7" s="17" t="str">
        <f t="shared" si="0"/>
        <v>junior</v>
      </c>
      <c r="H7" s="83">
        <f t="shared" si="1"/>
        <v>57</v>
      </c>
      <c r="I7" s="21"/>
      <c r="L7" s="19" t="s">
        <v>43</v>
      </c>
      <c r="M7" s="20" t="s">
        <v>44</v>
      </c>
    </row>
    <row r="8" spans="2:13" ht="15.75" thickBot="1" x14ac:dyDescent="0.3">
      <c r="B8" s="23"/>
      <c r="C8" s="84" t="s">
        <v>72</v>
      </c>
      <c r="D8" s="85" t="s">
        <v>73</v>
      </c>
      <c r="E8" s="85" t="s">
        <v>108</v>
      </c>
      <c r="F8" s="17">
        <v>60</v>
      </c>
      <c r="G8" s="17" t="str">
        <f t="shared" si="0"/>
        <v>senior</v>
      </c>
      <c r="H8" s="83">
        <f t="shared" si="1"/>
        <v>30</v>
      </c>
      <c r="I8" s="21"/>
      <c r="L8" s="4" t="s">
        <v>45</v>
      </c>
      <c r="M8" s="5">
        <v>90</v>
      </c>
    </row>
    <row r="9" spans="2:13" ht="15.75" thickBot="1" x14ac:dyDescent="0.3">
      <c r="B9" s="23"/>
      <c r="C9" s="84" t="s">
        <v>68</v>
      </c>
      <c r="D9" s="85" t="s">
        <v>69</v>
      </c>
      <c r="E9" s="85" t="s">
        <v>49</v>
      </c>
      <c r="F9" s="17">
        <v>135</v>
      </c>
      <c r="G9" s="17" t="str">
        <f t="shared" si="0"/>
        <v>senior</v>
      </c>
      <c r="H9" s="83">
        <f t="shared" si="1"/>
        <v>4</v>
      </c>
      <c r="I9" s="21"/>
      <c r="L9" s="4" t="s">
        <v>87</v>
      </c>
      <c r="M9" s="5">
        <v>90</v>
      </c>
    </row>
    <row r="10" spans="2:13" ht="15.75" thickBot="1" x14ac:dyDescent="0.3">
      <c r="B10" s="23"/>
      <c r="C10" s="84" t="s">
        <v>83</v>
      </c>
      <c r="D10" s="85" t="s">
        <v>84</v>
      </c>
      <c r="E10" s="85" t="s">
        <v>108</v>
      </c>
      <c r="F10" s="17">
        <v>75</v>
      </c>
      <c r="G10" s="17" t="str">
        <f t="shared" si="0"/>
        <v>senior</v>
      </c>
      <c r="H10" s="83">
        <f t="shared" si="1"/>
        <v>15</v>
      </c>
      <c r="I10" s="21"/>
      <c r="L10" s="4" t="s">
        <v>108</v>
      </c>
      <c r="M10" s="5">
        <v>90</v>
      </c>
    </row>
    <row r="11" spans="2:13" ht="15.75" thickBot="1" x14ac:dyDescent="0.3">
      <c r="B11" s="23"/>
      <c r="C11" s="84" t="s">
        <v>70</v>
      </c>
      <c r="D11" s="85" t="s">
        <v>71</v>
      </c>
      <c r="E11" s="85" t="s">
        <v>87</v>
      </c>
      <c r="F11" s="17">
        <v>27</v>
      </c>
      <c r="G11" s="17" t="b">
        <f t="shared" si="0"/>
        <v>0</v>
      </c>
      <c r="H11" s="83">
        <f t="shared" si="1"/>
        <v>63</v>
      </c>
      <c r="I11" s="21"/>
      <c r="L11" s="4" t="s">
        <v>46</v>
      </c>
      <c r="M11" s="5">
        <v>102</v>
      </c>
    </row>
    <row r="12" spans="2:13" ht="15.75" thickBot="1" x14ac:dyDescent="0.3">
      <c r="B12" s="23"/>
      <c r="C12" s="84" t="s">
        <v>58</v>
      </c>
      <c r="D12" s="85" t="s">
        <v>59</v>
      </c>
      <c r="E12" s="85" t="s">
        <v>47</v>
      </c>
      <c r="F12" s="17">
        <v>60</v>
      </c>
      <c r="G12" s="17" t="str">
        <f t="shared" si="0"/>
        <v>senior</v>
      </c>
      <c r="H12" s="83">
        <f t="shared" si="1"/>
        <v>83</v>
      </c>
      <c r="I12" s="21"/>
      <c r="L12" s="4" t="s">
        <v>47</v>
      </c>
      <c r="M12" s="5">
        <v>143</v>
      </c>
    </row>
    <row r="13" spans="2:13" ht="15.75" thickBot="1" x14ac:dyDescent="0.3">
      <c r="B13" s="23"/>
      <c r="C13" s="84" t="s">
        <v>77</v>
      </c>
      <c r="D13" s="85" t="s">
        <v>78</v>
      </c>
      <c r="E13" s="85" t="s">
        <v>47</v>
      </c>
      <c r="F13" s="17">
        <v>30</v>
      </c>
      <c r="G13" s="17" t="b">
        <f t="shared" si="0"/>
        <v>0</v>
      </c>
      <c r="H13" s="83">
        <f t="shared" si="1"/>
        <v>113</v>
      </c>
      <c r="I13" s="21"/>
      <c r="L13" s="4" t="s">
        <v>48</v>
      </c>
      <c r="M13" s="5">
        <v>143</v>
      </c>
    </row>
    <row r="14" spans="2:13" ht="15.75" thickBot="1" x14ac:dyDescent="0.3">
      <c r="B14" s="23"/>
      <c r="C14" s="84" t="s">
        <v>60</v>
      </c>
      <c r="D14" s="85" t="s">
        <v>61</v>
      </c>
      <c r="E14" s="85" t="s">
        <v>48</v>
      </c>
      <c r="F14" s="17">
        <v>75</v>
      </c>
      <c r="G14" s="17" t="str">
        <f t="shared" si="0"/>
        <v>senior</v>
      </c>
      <c r="H14" s="83">
        <f t="shared" si="1"/>
        <v>68</v>
      </c>
      <c r="I14" s="21"/>
      <c r="L14" s="6" t="s">
        <v>49</v>
      </c>
      <c r="M14" s="7">
        <v>139</v>
      </c>
    </row>
    <row r="15" spans="2:13" ht="15.75" thickBot="1" x14ac:dyDescent="0.3">
      <c r="B15" s="23"/>
      <c r="C15" s="84" t="s">
        <v>76</v>
      </c>
      <c r="D15" s="85" t="s">
        <v>10</v>
      </c>
      <c r="E15" s="85" t="s">
        <v>48</v>
      </c>
      <c r="F15" s="17">
        <v>15</v>
      </c>
      <c r="G15" s="17" t="b">
        <f t="shared" si="0"/>
        <v>0</v>
      </c>
      <c r="H15" s="83">
        <f t="shared" si="1"/>
        <v>128</v>
      </c>
      <c r="I15" s="21"/>
    </row>
    <row r="16" spans="2:13" ht="15.75" thickBot="1" x14ac:dyDescent="0.3">
      <c r="B16" s="23"/>
      <c r="C16" s="84" t="s">
        <v>81</v>
      </c>
      <c r="D16" s="85" t="s">
        <v>82</v>
      </c>
      <c r="E16" s="85" t="s">
        <v>45</v>
      </c>
      <c r="F16" s="17">
        <v>60</v>
      </c>
      <c r="G16" s="17" t="str">
        <f t="shared" si="0"/>
        <v>senior</v>
      </c>
      <c r="H16" s="83">
        <f t="shared" si="1"/>
        <v>30</v>
      </c>
      <c r="I16" s="21"/>
    </row>
    <row r="17" spans="2:9" ht="15.75" thickBot="1" x14ac:dyDescent="0.3">
      <c r="B17" s="23"/>
      <c r="C17" s="84" t="s">
        <v>16</v>
      </c>
      <c r="D17" s="85" t="s">
        <v>55</v>
      </c>
      <c r="E17" s="85" t="s">
        <v>45</v>
      </c>
      <c r="F17" s="17">
        <v>30</v>
      </c>
      <c r="G17" s="17" t="b">
        <f t="shared" si="0"/>
        <v>0</v>
      </c>
      <c r="H17" s="83">
        <f t="shared" si="1"/>
        <v>60</v>
      </c>
      <c r="I17" s="21"/>
    </row>
    <row r="18" spans="2:9" ht="15.75" thickBot="1" x14ac:dyDescent="0.3">
      <c r="B18" s="23"/>
      <c r="C18" s="84" t="s">
        <v>79</v>
      </c>
      <c r="D18" s="85" t="s">
        <v>80</v>
      </c>
      <c r="E18" s="85" t="s">
        <v>46</v>
      </c>
      <c r="F18" s="17">
        <v>45</v>
      </c>
      <c r="G18" s="17" t="str">
        <f t="shared" si="0"/>
        <v>junior</v>
      </c>
      <c r="H18" s="83">
        <f t="shared" si="1"/>
        <v>57</v>
      </c>
      <c r="I18" s="21"/>
    </row>
    <row r="19" spans="2:9" ht="15.75" thickBot="1" x14ac:dyDescent="0.3">
      <c r="B19" s="23"/>
      <c r="C19" s="84" t="s">
        <v>53</v>
      </c>
      <c r="D19" s="85" t="s">
        <v>54</v>
      </c>
      <c r="E19" s="85" t="s">
        <v>48</v>
      </c>
      <c r="F19" s="17">
        <v>15</v>
      </c>
      <c r="G19" s="17" t="b">
        <f t="shared" si="0"/>
        <v>0</v>
      </c>
      <c r="H19" s="83">
        <f t="shared" si="1"/>
        <v>128</v>
      </c>
      <c r="I19" s="21"/>
    </row>
    <row r="20" spans="2:9" ht="15.75" thickBot="1" x14ac:dyDescent="0.3">
      <c r="B20" s="23"/>
      <c r="C20" s="84" t="s">
        <v>64</v>
      </c>
      <c r="D20" s="85" t="s">
        <v>65</v>
      </c>
      <c r="E20" s="85" t="s">
        <v>49</v>
      </c>
      <c r="F20" s="17">
        <v>105</v>
      </c>
      <c r="G20" s="17" t="str">
        <f t="shared" si="0"/>
        <v>senior</v>
      </c>
      <c r="H20" s="83">
        <f t="shared" si="1"/>
        <v>34</v>
      </c>
      <c r="I20" s="21"/>
    </row>
    <row r="21" spans="2:9" ht="15.75" thickBot="1" x14ac:dyDescent="0.3">
      <c r="B21" s="23"/>
      <c r="C21" s="84" t="s">
        <v>56</v>
      </c>
      <c r="D21" s="85" t="s">
        <v>57</v>
      </c>
      <c r="E21" s="85" t="s">
        <v>108</v>
      </c>
      <c r="F21" s="17">
        <v>15</v>
      </c>
      <c r="G21" s="17" t="b">
        <f t="shared" si="0"/>
        <v>0</v>
      </c>
      <c r="H21" s="83">
        <f t="shared" si="1"/>
        <v>75</v>
      </c>
      <c r="I21" s="21"/>
    </row>
    <row r="22" spans="2:9" ht="15.75" thickBot="1" x14ac:dyDescent="0.3">
      <c r="B22" s="23"/>
      <c r="C22" s="86" t="s">
        <v>66</v>
      </c>
      <c r="D22" s="87" t="s">
        <v>67</v>
      </c>
      <c r="E22" s="87" t="s">
        <v>87</v>
      </c>
      <c r="F22" s="18">
        <v>75</v>
      </c>
      <c r="G22" s="17" t="str">
        <f t="shared" si="0"/>
        <v>senior</v>
      </c>
      <c r="H22" s="83">
        <f t="shared" si="1"/>
        <v>15</v>
      </c>
      <c r="I22" s="21"/>
    </row>
    <row r="23" spans="2:9" ht="15.75" thickBot="1" x14ac:dyDescent="0.3">
      <c r="B23" s="24"/>
      <c r="C23" s="28"/>
      <c r="D23" s="28"/>
      <c r="E23" s="28"/>
      <c r="F23" s="28"/>
      <c r="G23" s="28"/>
      <c r="H23" s="28"/>
      <c r="I23" s="22"/>
    </row>
    <row r="24" spans="2:9" ht="15.75" thickTop="1" x14ac:dyDescent="0.25"/>
  </sheetData>
  <sortState ref="C5:F22">
    <sortCondition ref="D5:D22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7"/>
  <sheetViews>
    <sheetView workbookViewId="0">
      <selection activeCell="H6" sqref="H6"/>
    </sheetView>
  </sheetViews>
  <sheetFormatPr defaultRowHeight="15" x14ac:dyDescent="0.25"/>
  <cols>
    <col min="3" max="3" width="7" customWidth="1"/>
    <col min="4" max="4" width="11.7109375" customWidth="1"/>
    <col min="7" max="7" width="11" customWidth="1"/>
    <col min="8" max="8" width="16.5703125" customWidth="1"/>
    <col min="9" max="9" width="19.85546875" customWidth="1"/>
    <col min="10" max="10" width="6.5703125" customWidth="1"/>
  </cols>
  <sheetData>
    <row r="2" spans="3:10" ht="15.75" thickBot="1" x14ac:dyDescent="0.3"/>
    <row r="3" spans="3:10" ht="15.75" thickTop="1" x14ac:dyDescent="0.25">
      <c r="C3" s="25"/>
      <c r="D3" s="26"/>
      <c r="E3" s="26"/>
      <c r="F3" s="26"/>
      <c r="G3" s="26"/>
      <c r="H3" s="26"/>
      <c r="I3" s="26"/>
      <c r="J3" s="27"/>
    </row>
    <row r="4" spans="3:10" ht="15.75" thickBot="1" x14ac:dyDescent="0.3">
      <c r="C4" s="9"/>
      <c r="D4" s="8"/>
      <c r="E4" s="8"/>
      <c r="F4" s="8"/>
      <c r="G4" s="8"/>
      <c r="H4" s="8"/>
      <c r="I4" s="8"/>
      <c r="J4" s="10"/>
    </row>
    <row r="5" spans="3:10" ht="33" customHeight="1" thickTop="1" thickBot="1" x14ac:dyDescent="0.3">
      <c r="C5" s="9"/>
      <c r="D5" s="8"/>
      <c r="E5" s="88" t="s">
        <v>88</v>
      </c>
      <c r="F5" s="89" t="s">
        <v>89</v>
      </c>
      <c r="G5" s="89" t="s">
        <v>90</v>
      </c>
      <c r="H5" s="90" t="s">
        <v>106</v>
      </c>
      <c r="I5" s="91" t="s">
        <v>107</v>
      </c>
      <c r="J5" s="10"/>
    </row>
    <row r="6" spans="3:10" ht="16.5" thickTop="1" thickBot="1" x14ac:dyDescent="0.3">
      <c r="C6" s="9"/>
      <c r="D6" s="92" t="s">
        <v>91</v>
      </c>
      <c r="E6" s="46">
        <v>3</v>
      </c>
      <c r="F6" s="46">
        <v>4</v>
      </c>
      <c r="G6" s="46">
        <v>5</v>
      </c>
      <c r="H6" s="46" t="str">
        <f>IF(LARGE(E6:G6,1)^2=SMALL(E6:G6,1)^2+SMALL(E6:G6,2)^2,"yes","no")</f>
        <v>yes</v>
      </c>
      <c r="I6" s="73" t="str">
        <f>IF(MAX(E6:G6,1)^2=MIN(E6:G6)^2+MEDIAN(E6:G6)^2,"yes","no")</f>
        <v>yes</v>
      </c>
      <c r="J6" s="10"/>
    </row>
    <row r="7" spans="3:10" ht="16.5" thickTop="1" thickBot="1" x14ac:dyDescent="0.3">
      <c r="C7" s="9"/>
      <c r="D7" s="93" t="s">
        <v>92</v>
      </c>
      <c r="E7" s="47">
        <v>12</v>
      </c>
      <c r="F7" s="47">
        <v>8</v>
      </c>
      <c r="G7" s="47">
        <v>4</v>
      </c>
      <c r="H7" s="46" t="str">
        <f t="shared" ref="H7:H14" si="0">IF(LARGE(E7:G7,1)^2=SMALL(E7:G7,1)^2+SMALL(E7:G7,2)^2,"yes","no")</f>
        <v>no</v>
      </c>
      <c r="I7" s="73" t="str">
        <f t="shared" ref="I7:I14" si="1">IF(MAX(E7:G7,1)^2=MIN(E7:G7)^2+MEDIAN(E7:G7)^2,"yes","no")</f>
        <v>no</v>
      </c>
      <c r="J7" s="10"/>
    </row>
    <row r="8" spans="3:10" ht="16.5" thickTop="1" thickBot="1" x14ac:dyDescent="0.3">
      <c r="C8" s="9"/>
      <c r="D8" s="93" t="s">
        <v>93</v>
      </c>
      <c r="E8" s="47">
        <v>13</v>
      </c>
      <c r="F8" s="47">
        <v>12</v>
      </c>
      <c r="G8" s="47">
        <v>5</v>
      </c>
      <c r="H8" s="46" t="str">
        <f t="shared" si="0"/>
        <v>yes</v>
      </c>
      <c r="I8" s="73" t="str">
        <f t="shared" si="1"/>
        <v>yes</v>
      </c>
      <c r="J8" s="10"/>
    </row>
    <row r="9" spans="3:10" ht="16.5" thickTop="1" thickBot="1" x14ac:dyDescent="0.3">
      <c r="C9" s="9"/>
      <c r="D9" s="93" t="s">
        <v>94</v>
      </c>
      <c r="E9" s="47">
        <v>20</v>
      </c>
      <c r="F9" s="47">
        <v>16</v>
      </c>
      <c r="G9" s="47">
        <v>12</v>
      </c>
      <c r="H9" s="46" t="str">
        <f t="shared" si="0"/>
        <v>yes</v>
      </c>
      <c r="I9" s="73" t="str">
        <f t="shared" si="1"/>
        <v>yes</v>
      </c>
      <c r="J9" s="10"/>
    </row>
    <row r="10" spans="3:10" ht="16.5" thickTop="1" thickBot="1" x14ac:dyDescent="0.3">
      <c r="C10" s="9"/>
      <c r="D10" s="93" t="s">
        <v>95</v>
      </c>
      <c r="E10" s="47">
        <v>4</v>
      </c>
      <c r="F10" s="47">
        <v>4</v>
      </c>
      <c r="G10" s="47">
        <v>3</v>
      </c>
      <c r="H10" s="46" t="str">
        <f t="shared" si="0"/>
        <v>no</v>
      </c>
      <c r="I10" s="73" t="str">
        <f t="shared" si="1"/>
        <v>no</v>
      </c>
      <c r="J10" s="10"/>
    </row>
    <row r="11" spans="3:10" ht="16.5" thickTop="1" thickBot="1" x14ac:dyDescent="0.3">
      <c r="C11" s="9"/>
      <c r="D11" s="93" t="s">
        <v>96</v>
      </c>
      <c r="E11" s="47">
        <v>9</v>
      </c>
      <c r="F11" s="47">
        <v>12</v>
      </c>
      <c r="G11" s="47">
        <v>15</v>
      </c>
      <c r="H11" s="46" t="str">
        <f t="shared" si="0"/>
        <v>yes</v>
      </c>
      <c r="I11" s="73" t="str">
        <f t="shared" si="1"/>
        <v>yes</v>
      </c>
      <c r="J11" s="10"/>
    </row>
    <row r="12" spans="3:10" ht="16.5" thickTop="1" thickBot="1" x14ac:dyDescent="0.3">
      <c r="C12" s="9"/>
      <c r="D12" s="93" t="s">
        <v>97</v>
      </c>
      <c r="E12" s="47">
        <v>2.8</v>
      </c>
      <c r="F12" s="47">
        <v>5.3</v>
      </c>
      <c r="G12" s="47">
        <v>4.5</v>
      </c>
      <c r="H12" s="46" t="str">
        <f t="shared" si="0"/>
        <v>yes</v>
      </c>
      <c r="I12" s="73" t="str">
        <f t="shared" si="1"/>
        <v>yes</v>
      </c>
      <c r="J12" s="10"/>
    </row>
    <row r="13" spans="3:10" ht="16.5" thickTop="1" thickBot="1" x14ac:dyDescent="0.3">
      <c r="C13" s="9"/>
      <c r="D13" s="93" t="s">
        <v>98</v>
      </c>
      <c r="E13" s="47">
        <v>6</v>
      </c>
      <c r="F13" s="47">
        <v>5</v>
      </c>
      <c r="G13" s="47">
        <v>4</v>
      </c>
      <c r="H13" s="46" t="str">
        <f t="shared" si="0"/>
        <v>no</v>
      </c>
      <c r="I13" s="73" t="str">
        <f t="shared" si="1"/>
        <v>no</v>
      </c>
      <c r="J13" s="10"/>
    </row>
    <row r="14" spans="3:10" ht="16.5" thickTop="1" thickBot="1" x14ac:dyDescent="0.3">
      <c r="C14" s="9"/>
      <c r="D14" s="94" t="s">
        <v>99</v>
      </c>
      <c r="E14" s="48">
        <v>12</v>
      </c>
      <c r="F14" s="48">
        <v>14</v>
      </c>
      <c r="G14" s="48">
        <v>6</v>
      </c>
      <c r="H14" s="46" t="str">
        <f t="shared" si="0"/>
        <v>no</v>
      </c>
      <c r="I14" s="73" t="str">
        <f t="shared" si="1"/>
        <v>no</v>
      </c>
      <c r="J14" s="10"/>
    </row>
    <row r="15" spans="3:10" ht="15.75" thickTop="1" x14ac:dyDescent="0.25">
      <c r="C15" s="9"/>
      <c r="D15" s="8"/>
      <c r="E15" s="8"/>
      <c r="F15" s="8"/>
      <c r="G15" s="8"/>
      <c r="H15" s="8"/>
      <c r="I15" s="8"/>
      <c r="J15" s="10"/>
    </row>
    <row r="16" spans="3:10" ht="15.75" thickBot="1" x14ac:dyDescent="0.3">
      <c r="C16" s="11"/>
      <c r="D16" s="12"/>
      <c r="E16" s="12"/>
      <c r="F16" s="12"/>
      <c r="G16" s="12"/>
      <c r="H16" s="12"/>
      <c r="I16" s="12"/>
      <c r="J16" s="13"/>
    </row>
    <row r="17" ht="15.75" thickTop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30"/>
  <sheetViews>
    <sheetView workbookViewId="0">
      <selection activeCell="H30" sqref="H30:I30"/>
    </sheetView>
  </sheetViews>
  <sheetFormatPr defaultRowHeight="15" x14ac:dyDescent="0.25"/>
  <cols>
    <col min="2" max="2" width="8.140625" customWidth="1"/>
    <col min="3" max="3" width="2.28515625" customWidth="1"/>
    <col min="4" max="4" width="12.28515625" customWidth="1"/>
    <col min="10" max="10" width="1.85546875" customWidth="1"/>
  </cols>
  <sheetData>
    <row r="3" spans="3:10" ht="15.75" thickBot="1" x14ac:dyDescent="0.3"/>
    <row r="4" spans="3:10" ht="16.5" customHeight="1" thickTop="1" thickBot="1" x14ac:dyDescent="0.3">
      <c r="E4" s="97" t="s">
        <v>0</v>
      </c>
      <c r="F4" s="96" t="s">
        <v>1</v>
      </c>
      <c r="G4" s="96"/>
      <c r="H4" s="96"/>
      <c r="I4" s="99" t="s">
        <v>100</v>
      </c>
      <c r="J4" s="100"/>
    </row>
    <row r="5" spans="3:10" ht="16.5" thickTop="1" thickBot="1" x14ac:dyDescent="0.3">
      <c r="E5" s="98"/>
      <c r="F5" s="42" t="s">
        <v>2</v>
      </c>
      <c r="G5" s="42" t="s">
        <v>3</v>
      </c>
      <c r="H5" s="42" t="s">
        <v>4</v>
      </c>
      <c r="I5" s="101"/>
      <c r="J5" s="102"/>
    </row>
    <row r="6" spans="3:10" ht="11.25" customHeight="1" thickTop="1" x14ac:dyDescent="0.25">
      <c r="C6" s="32"/>
      <c r="D6" s="33"/>
      <c r="E6" s="34"/>
      <c r="F6" s="33"/>
      <c r="G6" s="33"/>
      <c r="H6" s="33"/>
      <c r="I6" s="35"/>
      <c r="J6" s="36"/>
    </row>
    <row r="7" spans="3:10" x14ac:dyDescent="0.25">
      <c r="C7" s="37"/>
      <c r="D7" s="43" t="s">
        <v>5</v>
      </c>
      <c r="E7" s="74">
        <v>45</v>
      </c>
      <c r="F7" s="75" t="s">
        <v>6</v>
      </c>
      <c r="G7" s="75" t="s">
        <v>7</v>
      </c>
      <c r="H7" s="75" t="s">
        <v>7</v>
      </c>
      <c r="I7" s="76" t="str">
        <f>IF(AND(F7="-",G7="-"),"O",   IF(F7="+","A"," ")&amp;IF(G7="+","B",""))&amp;H7</f>
        <v>A-</v>
      </c>
      <c r="J7" s="41"/>
    </row>
    <row r="8" spans="3:10" x14ac:dyDescent="0.25">
      <c r="C8" s="37"/>
      <c r="D8" s="44" t="s">
        <v>8</v>
      </c>
      <c r="E8" s="77">
        <v>24</v>
      </c>
      <c r="F8" s="78" t="s">
        <v>7</v>
      </c>
      <c r="G8" s="78" t="s">
        <v>7</v>
      </c>
      <c r="H8" s="78" t="s">
        <v>7</v>
      </c>
      <c r="I8" s="76" t="str">
        <f t="shared" ref="I8:I23" si="0">IF(AND(F8="-",G8="-"),"O",   IF(F8="+","A"," ")&amp;IF(G8="+","B",""))&amp;H8</f>
        <v>O-</v>
      </c>
      <c r="J8" s="41"/>
    </row>
    <row r="9" spans="3:10" x14ac:dyDescent="0.25">
      <c r="C9" s="37"/>
      <c r="D9" s="44" t="s">
        <v>9</v>
      </c>
      <c r="E9" s="77">
        <v>55</v>
      </c>
      <c r="F9" s="78" t="s">
        <v>7</v>
      </c>
      <c r="G9" s="78" t="s">
        <v>6</v>
      </c>
      <c r="H9" s="78" t="s">
        <v>6</v>
      </c>
      <c r="I9" s="76" t="str">
        <f t="shared" si="0"/>
        <v xml:space="preserve"> B+</v>
      </c>
      <c r="J9" s="41"/>
    </row>
    <row r="10" spans="3:10" x14ac:dyDescent="0.25">
      <c r="C10" s="37"/>
      <c r="D10" s="44" t="s">
        <v>10</v>
      </c>
      <c r="E10" s="77">
        <v>32</v>
      </c>
      <c r="F10" s="78" t="s">
        <v>6</v>
      </c>
      <c r="G10" s="78" t="s">
        <v>6</v>
      </c>
      <c r="H10" s="78" t="s">
        <v>6</v>
      </c>
      <c r="I10" s="76" t="str">
        <f t="shared" si="0"/>
        <v>AB+</v>
      </c>
      <c r="J10" s="41"/>
    </row>
    <row r="11" spans="3:10" x14ac:dyDescent="0.25">
      <c r="C11" s="37"/>
      <c r="D11" s="44" t="s">
        <v>11</v>
      </c>
      <c r="E11" s="77">
        <v>30</v>
      </c>
      <c r="F11" s="78" t="s">
        <v>7</v>
      </c>
      <c r="G11" s="78" t="s">
        <v>7</v>
      </c>
      <c r="H11" s="78" t="s">
        <v>7</v>
      </c>
      <c r="I11" s="76" t="str">
        <f t="shared" si="0"/>
        <v>O-</v>
      </c>
      <c r="J11" s="41"/>
    </row>
    <row r="12" spans="3:10" x14ac:dyDescent="0.25">
      <c r="C12" s="37"/>
      <c r="D12" s="44" t="s">
        <v>12</v>
      </c>
      <c r="E12" s="77">
        <v>46</v>
      </c>
      <c r="F12" s="78" t="s">
        <v>6</v>
      </c>
      <c r="G12" s="78" t="s">
        <v>6</v>
      </c>
      <c r="H12" s="78" t="s">
        <v>6</v>
      </c>
      <c r="I12" s="76" t="str">
        <f t="shared" si="0"/>
        <v>AB+</v>
      </c>
      <c r="J12" s="41"/>
    </row>
    <row r="13" spans="3:10" x14ac:dyDescent="0.25">
      <c r="C13" s="37"/>
      <c r="D13" s="44" t="s">
        <v>13</v>
      </c>
      <c r="E13" s="77">
        <v>34</v>
      </c>
      <c r="F13" s="78" t="s">
        <v>7</v>
      </c>
      <c r="G13" s="78" t="s">
        <v>7</v>
      </c>
      <c r="H13" s="78" t="s">
        <v>6</v>
      </c>
      <c r="I13" s="76" t="str">
        <f t="shared" si="0"/>
        <v>O+</v>
      </c>
      <c r="J13" s="41"/>
    </row>
    <row r="14" spans="3:10" x14ac:dyDescent="0.25">
      <c r="C14" s="37"/>
      <c r="D14" s="44" t="s">
        <v>14</v>
      </c>
      <c r="E14" s="77">
        <v>49</v>
      </c>
      <c r="F14" s="78" t="s">
        <v>6</v>
      </c>
      <c r="G14" s="78" t="s">
        <v>7</v>
      </c>
      <c r="H14" s="78" t="s">
        <v>6</v>
      </c>
      <c r="I14" s="76" t="str">
        <f t="shared" si="0"/>
        <v>A+</v>
      </c>
      <c r="J14" s="41"/>
    </row>
    <row r="15" spans="3:10" x14ac:dyDescent="0.25">
      <c r="C15" s="37"/>
      <c r="D15" s="44" t="s">
        <v>15</v>
      </c>
      <c r="E15" s="77">
        <v>21</v>
      </c>
      <c r="F15" s="78" t="s">
        <v>7</v>
      </c>
      <c r="G15" s="78" t="s">
        <v>7</v>
      </c>
      <c r="H15" s="78" t="s">
        <v>7</v>
      </c>
      <c r="I15" s="76" t="str">
        <f t="shared" si="0"/>
        <v>O-</v>
      </c>
      <c r="J15" s="41"/>
    </row>
    <row r="16" spans="3:10" x14ac:dyDescent="0.25">
      <c r="C16" s="37"/>
      <c r="D16" s="44" t="s">
        <v>16</v>
      </c>
      <c r="E16" s="77">
        <v>28</v>
      </c>
      <c r="F16" s="78" t="s">
        <v>7</v>
      </c>
      <c r="G16" s="78" t="s">
        <v>6</v>
      </c>
      <c r="H16" s="78" t="s">
        <v>6</v>
      </c>
      <c r="I16" s="76" t="str">
        <f t="shared" si="0"/>
        <v xml:space="preserve"> B+</v>
      </c>
      <c r="J16" s="41"/>
    </row>
    <row r="17" spans="3:10" x14ac:dyDescent="0.25">
      <c r="C17" s="37"/>
      <c r="D17" s="44" t="s">
        <v>17</v>
      </c>
      <c r="E17" s="77">
        <v>25</v>
      </c>
      <c r="F17" s="78" t="s">
        <v>7</v>
      </c>
      <c r="G17" s="78" t="s">
        <v>7</v>
      </c>
      <c r="H17" s="78" t="s">
        <v>7</v>
      </c>
      <c r="I17" s="76" t="str">
        <f t="shared" si="0"/>
        <v>O-</v>
      </c>
      <c r="J17" s="41"/>
    </row>
    <row r="18" spans="3:10" x14ac:dyDescent="0.25">
      <c r="C18" s="37"/>
      <c r="D18" s="44" t="s">
        <v>18</v>
      </c>
      <c r="E18" s="77">
        <v>32</v>
      </c>
      <c r="F18" s="78" t="s">
        <v>6</v>
      </c>
      <c r="G18" s="78" t="s">
        <v>6</v>
      </c>
      <c r="H18" s="78" t="s">
        <v>7</v>
      </c>
      <c r="I18" s="76" t="str">
        <f t="shared" si="0"/>
        <v>AB-</v>
      </c>
      <c r="J18" s="41"/>
    </row>
    <row r="19" spans="3:10" x14ac:dyDescent="0.25">
      <c r="C19" s="37"/>
      <c r="D19" s="44" t="s">
        <v>19</v>
      </c>
      <c r="E19" s="77">
        <v>31</v>
      </c>
      <c r="F19" s="78" t="s">
        <v>7</v>
      </c>
      <c r="G19" s="78" t="s">
        <v>6</v>
      </c>
      <c r="H19" s="78" t="s">
        <v>7</v>
      </c>
      <c r="I19" s="76" t="str">
        <f t="shared" si="0"/>
        <v xml:space="preserve"> B-</v>
      </c>
      <c r="J19" s="41"/>
    </row>
    <row r="20" spans="3:10" x14ac:dyDescent="0.25">
      <c r="C20" s="37"/>
      <c r="D20" s="44" t="s">
        <v>20</v>
      </c>
      <c r="E20" s="77">
        <v>40</v>
      </c>
      <c r="F20" s="78" t="s">
        <v>6</v>
      </c>
      <c r="G20" s="78" t="s">
        <v>6</v>
      </c>
      <c r="H20" s="78" t="s">
        <v>7</v>
      </c>
      <c r="I20" s="76" t="str">
        <f t="shared" si="0"/>
        <v>AB-</v>
      </c>
      <c r="J20" s="41"/>
    </row>
    <row r="21" spans="3:10" x14ac:dyDescent="0.25">
      <c r="C21" s="37"/>
      <c r="D21" s="44" t="s">
        <v>21</v>
      </c>
      <c r="E21" s="77">
        <v>22</v>
      </c>
      <c r="F21" s="78" t="s">
        <v>6</v>
      </c>
      <c r="G21" s="78" t="s">
        <v>6</v>
      </c>
      <c r="H21" s="78" t="s">
        <v>6</v>
      </c>
      <c r="I21" s="76" t="str">
        <f t="shared" si="0"/>
        <v>AB+</v>
      </c>
      <c r="J21" s="41"/>
    </row>
    <row r="22" spans="3:10" x14ac:dyDescent="0.25">
      <c r="C22" s="37"/>
      <c r="D22" s="44" t="s">
        <v>22</v>
      </c>
      <c r="E22" s="77">
        <v>45</v>
      </c>
      <c r="F22" s="78" t="s">
        <v>6</v>
      </c>
      <c r="G22" s="78" t="s">
        <v>7</v>
      </c>
      <c r="H22" s="78" t="s">
        <v>7</v>
      </c>
      <c r="I22" s="76" t="str">
        <f t="shared" si="0"/>
        <v>A-</v>
      </c>
      <c r="J22" s="41"/>
    </row>
    <row r="23" spans="3:10" x14ac:dyDescent="0.25">
      <c r="C23" s="37"/>
      <c r="D23" s="45" t="s">
        <v>23</v>
      </c>
      <c r="E23" s="79">
        <v>38</v>
      </c>
      <c r="F23" s="80" t="s">
        <v>7</v>
      </c>
      <c r="G23" s="80" t="s">
        <v>7</v>
      </c>
      <c r="H23" s="80" t="s">
        <v>6</v>
      </c>
      <c r="I23" s="76" t="str">
        <f t="shared" si="0"/>
        <v>O+</v>
      </c>
      <c r="J23" s="41"/>
    </row>
    <row r="24" spans="3:10" ht="11.25" customHeight="1" thickBot="1" x14ac:dyDescent="0.3">
      <c r="C24" s="38"/>
      <c r="D24" s="39"/>
      <c r="E24" s="39"/>
      <c r="F24" s="39"/>
      <c r="G24" s="39"/>
      <c r="H24" s="39"/>
      <c r="I24" s="39"/>
      <c r="J24" s="40"/>
    </row>
    <row r="25" spans="3:10" ht="15.75" thickTop="1" x14ac:dyDescent="0.25"/>
    <row r="27" spans="3:10" ht="15.75" thickBot="1" x14ac:dyDescent="0.3"/>
    <row r="28" spans="3:10" ht="15.75" thickBot="1" x14ac:dyDescent="0.3">
      <c r="D28" s="105" t="s">
        <v>24</v>
      </c>
      <c r="E28" s="106"/>
      <c r="F28" s="106"/>
      <c r="G28" s="107"/>
      <c r="H28" s="103">
        <f>LARGE(E7:E23,1)</f>
        <v>55</v>
      </c>
      <c r="I28" s="104"/>
    </row>
    <row r="29" spans="3:10" ht="15.75" thickBot="1" x14ac:dyDescent="0.3">
      <c r="D29" s="105" t="s">
        <v>25</v>
      </c>
      <c r="E29" s="106"/>
      <c r="F29" s="106"/>
      <c r="G29" s="107"/>
      <c r="H29" s="115">
        <f>COUNTIF(H7:H23,"+")/COUNTA(H7:H23)</f>
        <v>0.47058823529411764</v>
      </c>
      <c r="I29" s="116"/>
    </row>
    <row r="30" spans="3:10" ht="15.75" thickBot="1" x14ac:dyDescent="0.3">
      <c r="D30" s="105" t="s">
        <v>101</v>
      </c>
      <c r="E30" s="106"/>
      <c r="F30" s="106"/>
      <c r="G30" s="107"/>
      <c r="H30" s="103">
        <f>COUNTIFS(F7:F23,"+",G7:G23,"-")+COUNTIFS(F7:F23,"-",G7:G23,"+")</f>
        <v>6</v>
      </c>
      <c r="I30" s="104"/>
    </row>
  </sheetData>
  <mergeCells count="9">
    <mergeCell ref="F4:H4"/>
    <mergeCell ref="E4:E5"/>
    <mergeCell ref="I4:J5"/>
    <mergeCell ref="H29:I29"/>
    <mergeCell ref="H30:I30"/>
    <mergeCell ref="D28:G28"/>
    <mergeCell ref="D29:G29"/>
    <mergeCell ref="D30:G30"/>
    <mergeCell ref="H28:I2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4"/>
  <sheetViews>
    <sheetView tabSelected="1" zoomScale="90" zoomScaleNormal="90" workbookViewId="0">
      <selection activeCell="J4" sqref="J4"/>
    </sheetView>
  </sheetViews>
  <sheetFormatPr defaultRowHeight="15" x14ac:dyDescent="0.25"/>
  <cols>
    <col min="1" max="1" width="3.7109375" style="1" customWidth="1"/>
    <col min="2" max="2" width="12" style="1" customWidth="1"/>
    <col min="3" max="4" width="11.5703125" style="1" customWidth="1"/>
    <col min="5" max="5" width="12.28515625" style="3" bestFit="1" customWidth="1"/>
    <col min="6" max="6" width="9.28515625" style="1" customWidth="1"/>
    <col min="7" max="7" width="12.85546875" style="1" customWidth="1"/>
    <col min="8" max="8" width="11.85546875" style="1" customWidth="1"/>
    <col min="9" max="9" width="13.28515625" style="1" customWidth="1"/>
    <col min="10" max="10" width="26.7109375" style="1" bestFit="1" customWidth="1"/>
    <col min="11" max="11" width="5.140625" style="1" customWidth="1"/>
    <col min="12" max="12" width="18.85546875" style="1" customWidth="1"/>
    <col min="13" max="13" width="15" style="1" customWidth="1"/>
    <col min="14" max="14" width="9.140625" style="1"/>
    <col min="15" max="15" width="10.5703125" style="1" bestFit="1" customWidth="1"/>
    <col min="16" max="16" width="11" style="1" bestFit="1" customWidth="1"/>
    <col min="17" max="16384" width="9.140625" style="1"/>
  </cols>
  <sheetData>
    <row r="1" spans="2:16" ht="15.75" thickBot="1" x14ac:dyDescent="0.3"/>
    <row r="2" spans="2:16" ht="40.5" customHeight="1" thickTop="1" thickBot="1" x14ac:dyDescent="0.3">
      <c r="B2" s="108" t="s">
        <v>42</v>
      </c>
      <c r="C2" s="109"/>
      <c r="D2" s="109"/>
      <c r="E2" s="109"/>
      <c r="F2" s="109"/>
      <c r="G2" s="109"/>
      <c r="H2" s="109"/>
      <c r="I2" s="109"/>
      <c r="J2" s="110"/>
      <c r="O2" s="113" t="s">
        <v>114</v>
      </c>
      <c r="P2" s="114"/>
    </row>
    <row r="3" spans="2:16" ht="24" customHeight="1" thickTop="1" thickBot="1" x14ac:dyDescent="0.3">
      <c r="B3" s="111" t="s">
        <v>102</v>
      </c>
      <c r="C3" s="63" t="s">
        <v>29</v>
      </c>
      <c r="D3" s="64" t="s">
        <v>28</v>
      </c>
      <c r="E3" s="65" t="s">
        <v>30</v>
      </c>
      <c r="F3" s="64" t="s">
        <v>31</v>
      </c>
      <c r="G3" s="63" t="s">
        <v>32</v>
      </c>
      <c r="H3" s="63" t="s">
        <v>33</v>
      </c>
      <c r="I3" s="63" t="s">
        <v>105</v>
      </c>
      <c r="J3" s="63" t="s">
        <v>104</v>
      </c>
      <c r="O3" s="95" t="s">
        <v>33</v>
      </c>
      <c r="P3" s="95" t="s">
        <v>105</v>
      </c>
    </row>
    <row r="4" spans="2:16" ht="16.5" thickTop="1" thickBot="1" x14ac:dyDescent="0.3">
      <c r="B4" s="111"/>
      <c r="C4" s="53">
        <v>202</v>
      </c>
      <c r="D4" s="51">
        <v>56</v>
      </c>
      <c r="E4" s="52">
        <v>18.95</v>
      </c>
      <c r="F4" s="51">
        <v>18</v>
      </c>
      <c r="G4" s="51" t="s">
        <v>35</v>
      </c>
      <c r="H4" s="51" t="str">
        <f>IF(D4&lt;70,"low",IF(D4&lt;140,"Medium","High"))</f>
        <v>low</v>
      </c>
      <c r="I4" s="66" t="str">
        <f>IF(E4&lt;20,"cheap",IF(E4&lt;30,"Moderate","expensive"))</f>
        <v>cheap</v>
      </c>
      <c r="J4" s="58" t="str">
        <f>IF(AND(OR(H4="Medium",H4="Low"),I4="cheap"),"Excellent Business Choice", IF(AND(I4="expensive",H4="High"),"review prices!!!",""))</f>
        <v>Excellent Business Choice</v>
      </c>
      <c r="O4" s="53" t="s">
        <v>41</v>
      </c>
      <c r="P4" s="58" t="s">
        <v>109</v>
      </c>
    </row>
    <row r="5" spans="2:16" ht="15.75" thickBot="1" x14ac:dyDescent="0.3">
      <c r="B5" s="111"/>
      <c r="C5" s="54">
        <v>228</v>
      </c>
      <c r="D5" s="49">
        <v>189</v>
      </c>
      <c r="E5" s="50">
        <v>23.95</v>
      </c>
      <c r="F5" s="49">
        <v>6</v>
      </c>
      <c r="G5" s="49" t="s">
        <v>37</v>
      </c>
      <c r="H5" s="51" t="str">
        <f t="shared" ref="H5:H33" si="0">IF(D5&lt;70,"low",IF(D5&lt;140,"Medium","High"))</f>
        <v>High</v>
      </c>
      <c r="I5" s="66" t="str">
        <f t="shared" ref="I5:I33" si="1">IF(E5&lt;20,"cheap",IF(E5&lt;30,"Moderate","expensive"))</f>
        <v>Moderate</v>
      </c>
      <c r="J5" s="58" t="str">
        <f t="shared" ref="J5:J33" si="2">IF(AND(OR(H5="Medium",H5="Low"),I5="cheap"),"Excellent Business Choice", IF(AND(I5="expensive",H5="High"),"review prices!!!",""))</f>
        <v/>
      </c>
      <c r="O5" s="54" t="s">
        <v>39</v>
      </c>
      <c r="P5" s="58" t="s">
        <v>110</v>
      </c>
    </row>
    <row r="6" spans="2:16" ht="15.75" thickBot="1" x14ac:dyDescent="0.3">
      <c r="B6" s="111"/>
      <c r="C6" s="54">
        <v>266</v>
      </c>
      <c r="D6" s="49">
        <v>175</v>
      </c>
      <c r="E6" s="50">
        <v>45.95</v>
      </c>
      <c r="F6" s="49">
        <v>40</v>
      </c>
      <c r="G6" s="49" t="s">
        <v>36</v>
      </c>
      <c r="H6" s="51" t="str">
        <f t="shared" si="0"/>
        <v>High</v>
      </c>
      <c r="I6" s="66" t="str">
        <f t="shared" si="1"/>
        <v>expensive</v>
      </c>
      <c r="J6" s="58" t="str">
        <f t="shared" si="2"/>
        <v>review prices!!!</v>
      </c>
      <c r="O6" s="54" t="s">
        <v>39</v>
      </c>
      <c r="P6" s="58" t="s">
        <v>111</v>
      </c>
    </row>
    <row r="7" spans="2:16" ht="15.75" thickBot="1" x14ac:dyDescent="0.3">
      <c r="B7" s="111"/>
      <c r="C7" s="54">
        <v>402</v>
      </c>
      <c r="D7" s="49">
        <v>36</v>
      </c>
      <c r="E7" s="50">
        <v>12</v>
      </c>
      <c r="F7" s="49">
        <v>28</v>
      </c>
      <c r="G7" s="49" t="s">
        <v>35</v>
      </c>
      <c r="H7" s="51" t="str">
        <f t="shared" si="0"/>
        <v>low</v>
      </c>
      <c r="I7" s="66" t="str">
        <f t="shared" si="1"/>
        <v>cheap</v>
      </c>
      <c r="J7" s="58" t="str">
        <f t="shared" si="2"/>
        <v>Excellent Business Choice</v>
      </c>
      <c r="O7" s="54" t="s">
        <v>41</v>
      </c>
      <c r="P7" s="58" t="s">
        <v>109</v>
      </c>
    </row>
    <row r="8" spans="2:16" ht="16.5" thickTop="1" thickBot="1" x14ac:dyDescent="0.3">
      <c r="B8" s="111"/>
      <c r="C8" s="54">
        <v>437</v>
      </c>
      <c r="D8" s="49">
        <v>23</v>
      </c>
      <c r="E8" s="50">
        <v>11</v>
      </c>
      <c r="F8" s="49">
        <v>33</v>
      </c>
      <c r="G8" s="49" t="s">
        <v>37</v>
      </c>
      <c r="H8" s="51" t="str">
        <f t="shared" si="0"/>
        <v>low</v>
      </c>
      <c r="I8" s="66" t="str">
        <f t="shared" si="1"/>
        <v>cheap</v>
      </c>
      <c r="J8" s="58" t="str">
        <f t="shared" si="2"/>
        <v>Excellent Business Choice</v>
      </c>
      <c r="L8" s="81" t="s">
        <v>28</v>
      </c>
      <c r="M8" s="82" t="s">
        <v>33</v>
      </c>
      <c r="O8" s="54" t="s">
        <v>41</v>
      </c>
      <c r="P8" s="58" t="s">
        <v>109</v>
      </c>
    </row>
    <row r="9" spans="2:16" ht="16.5" thickTop="1" thickBot="1" x14ac:dyDescent="0.3">
      <c r="B9" s="111"/>
      <c r="C9" s="54">
        <v>439</v>
      </c>
      <c r="D9" s="49">
        <v>150</v>
      </c>
      <c r="E9" s="50">
        <v>34.950000000000003</v>
      </c>
      <c r="F9" s="49">
        <v>35</v>
      </c>
      <c r="G9" s="49" t="s">
        <v>35</v>
      </c>
      <c r="H9" s="51" t="str">
        <f t="shared" si="0"/>
        <v>High</v>
      </c>
      <c r="I9" s="66" t="str">
        <f t="shared" si="1"/>
        <v>expensive</v>
      </c>
      <c r="J9" s="58" t="str">
        <f t="shared" si="2"/>
        <v>review prices!!!</v>
      </c>
      <c r="L9" s="67" t="s">
        <v>112</v>
      </c>
      <c r="M9" s="68" t="s">
        <v>41</v>
      </c>
      <c r="O9" s="54" t="s">
        <v>39</v>
      </c>
      <c r="P9" s="58" t="s">
        <v>111</v>
      </c>
    </row>
    <row r="10" spans="2:16" ht="15.75" thickBot="1" x14ac:dyDescent="0.3">
      <c r="B10" s="111"/>
      <c r="C10" s="54">
        <v>580</v>
      </c>
      <c r="D10" s="49">
        <v>32</v>
      </c>
      <c r="E10" s="50">
        <v>31.95</v>
      </c>
      <c r="F10" s="49">
        <v>26</v>
      </c>
      <c r="G10" s="49" t="s">
        <v>37</v>
      </c>
      <c r="H10" s="51" t="str">
        <f t="shared" si="0"/>
        <v>low</v>
      </c>
      <c r="I10" s="66" t="str">
        <f t="shared" si="1"/>
        <v>expensive</v>
      </c>
      <c r="J10" s="58" t="str">
        <f t="shared" si="2"/>
        <v/>
      </c>
      <c r="L10" s="69" t="s">
        <v>113</v>
      </c>
      <c r="M10" s="70" t="s">
        <v>40</v>
      </c>
      <c r="O10" s="54" t="s">
        <v>41</v>
      </c>
      <c r="P10" s="58" t="s">
        <v>111</v>
      </c>
    </row>
    <row r="11" spans="2:16" ht="15.75" thickBot="1" x14ac:dyDescent="0.3">
      <c r="B11" s="111"/>
      <c r="C11" s="54">
        <v>583</v>
      </c>
      <c r="D11" s="49">
        <v>42</v>
      </c>
      <c r="E11" s="50">
        <v>13.95</v>
      </c>
      <c r="F11" s="49">
        <v>14</v>
      </c>
      <c r="G11" s="49" t="s">
        <v>37</v>
      </c>
      <c r="H11" s="51" t="str">
        <f t="shared" si="0"/>
        <v>low</v>
      </c>
      <c r="I11" s="66" t="str">
        <f t="shared" si="1"/>
        <v>cheap</v>
      </c>
      <c r="J11" s="58" t="str">
        <f t="shared" si="2"/>
        <v>Excellent Business Choice</v>
      </c>
      <c r="L11" s="71" t="s">
        <v>103</v>
      </c>
      <c r="M11" s="72" t="s">
        <v>39</v>
      </c>
      <c r="O11" s="54" t="s">
        <v>41</v>
      </c>
      <c r="P11" s="58" t="s">
        <v>109</v>
      </c>
    </row>
    <row r="12" spans="2:16" ht="15.75" thickBot="1" x14ac:dyDescent="0.3">
      <c r="B12" s="111"/>
      <c r="C12" s="54">
        <v>802</v>
      </c>
      <c r="D12" s="49">
        <v>125</v>
      </c>
      <c r="E12" s="50">
        <v>19.95</v>
      </c>
      <c r="F12" s="49">
        <v>10</v>
      </c>
      <c r="G12" s="49" t="s">
        <v>34</v>
      </c>
      <c r="H12" s="51" t="str">
        <f t="shared" si="0"/>
        <v>Medium</v>
      </c>
      <c r="I12" s="66" t="str">
        <f t="shared" si="1"/>
        <v>cheap</v>
      </c>
      <c r="J12" s="58" t="str">
        <f t="shared" si="2"/>
        <v>Excellent Business Choice</v>
      </c>
      <c r="O12" s="54" t="s">
        <v>40</v>
      </c>
      <c r="P12" s="58" t="s">
        <v>109</v>
      </c>
    </row>
    <row r="13" spans="2:16" ht="15.75" thickBot="1" x14ac:dyDescent="0.3">
      <c r="B13" s="111"/>
      <c r="C13" s="54">
        <v>803</v>
      </c>
      <c r="D13" s="49">
        <v>155</v>
      </c>
      <c r="E13" s="50">
        <v>24.55</v>
      </c>
      <c r="F13" s="49">
        <v>10</v>
      </c>
      <c r="G13" s="49" t="s">
        <v>34</v>
      </c>
      <c r="H13" s="51" t="str">
        <f t="shared" si="0"/>
        <v>High</v>
      </c>
      <c r="I13" s="66" t="str">
        <f t="shared" si="1"/>
        <v>Moderate</v>
      </c>
      <c r="J13" s="58" t="str">
        <f t="shared" si="2"/>
        <v/>
      </c>
      <c r="O13" s="54" t="s">
        <v>39</v>
      </c>
      <c r="P13" s="58" t="s">
        <v>110</v>
      </c>
    </row>
    <row r="14" spans="2:16" ht="15.75" thickBot="1" x14ac:dyDescent="0.3">
      <c r="B14" s="111"/>
      <c r="C14" s="54">
        <v>811</v>
      </c>
      <c r="D14" s="49">
        <v>32</v>
      </c>
      <c r="E14" s="50">
        <v>37.950000000000003</v>
      </c>
      <c r="F14" s="49">
        <v>16</v>
      </c>
      <c r="G14" s="49" t="s">
        <v>34</v>
      </c>
      <c r="H14" s="51" t="str">
        <f t="shared" si="0"/>
        <v>low</v>
      </c>
      <c r="I14" s="66" t="str">
        <f t="shared" si="1"/>
        <v>expensive</v>
      </c>
      <c r="J14" s="58" t="str">
        <f t="shared" si="2"/>
        <v/>
      </c>
      <c r="O14" s="54" t="s">
        <v>41</v>
      </c>
      <c r="P14" s="58" t="s">
        <v>111</v>
      </c>
    </row>
    <row r="15" spans="2:16" ht="15.75" thickBot="1" x14ac:dyDescent="0.3">
      <c r="B15" s="111"/>
      <c r="C15" s="54">
        <v>832</v>
      </c>
      <c r="D15" s="49">
        <v>75</v>
      </c>
      <c r="E15" s="50">
        <v>12.55</v>
      </c>
      <c r="F15" s="49">
        <v>6</v>
      </c>
      <c r="G15" s="49" t="s">
        <v>38</v>
      </c>
      <c r="H15" s="51" t="str">
        <f t="shared" si="0"/>
        <v>Medium</v>
      </c>
      <c r="I15" s="66" t="str">
        <f t="shared" si="1"/>
        <v>cheap</v>
      </c>
      <c r="J15" s="58" t="str">
        <f t="shared" si="2"/>
        <v>Excellent Business Choice</v>
      </c>
      <c r="M15"/>
      <c r="O15" s="54" t="s">
        <v>40</v>
      </c>
      <c r="P15" s="58" t="s">
        <v>109</v>
      </c>
    </row>
    <row r="16" spans="2:16" ht="15" customHeight="1" thickBot="1" x14ac:dyDescent="0.3">
      <c r="B16" s="111"/>
      <c r="C16" s="54">
        <v>834</v>
      </c>
      <c r="D16" s="49">
        <v>32</v>
      </c>
      <c r="E16" s="50">
        <v>34.950000000000003</v>
      </c>
      <c r="F16" s="49">
        <v>36</v>
      </c>
      <c r="G16" s="49" t="s">
        <v>37</v>
      </c>
      <c r="H16" s="51" t="str">
        <f t="shared" si="0"/>
        <v>low</v>
      </c>
      <c r="I16" s="66" t="str">
        <f t="shared" si="1"/>
        <v>expensive</v>
      </c>
      <c r="J16" s="58" t="str">
        <f t="shared" si="2"/>
        <v/>
      </c>
      <c r="M16"/>
      <c r="O16" s="54" t="s">
        <v>41</v>
      </c>
      <c r="P16" s="58" t="s">
        <v>111</v>
      </c>
    </row>
    <row r="17" spans="2:16" ht="16.5" customHeight="1" thickBot="1" x14ac:dyDescent="0.3">
      <c r="B17" s="111"/>
      <c r="C17" s="54">
        <v>843</v>
      </c>
      <c r="D17" s="49">
        <v>156</v>
      </c>
      <c r="E17" s="50">
        <v>35</v>
      </c>
      <c r="F17" s="49">
        <v>10</v>
      </c>
      <c r="G17" s="49" t="s">
        <v>38</v>
      </c>
      <c r="H17" s="51" t="str">
        <f t="shared" si="0"/>
        <v>High</v>
      </c>
      <c r="I17" s="66" t="str">
        <f t="shared" si="1"/>
        <v>expensive</v>
      </c>
      <c r="J17" s="58" t="str">
        <f t="shared" si="2"/>
        <v>review prices!!!</v>
      </c>
      <c r="M17"/>
      <c r="O17" s="54" t="s">
        <v>39</v>
      </c>
      <c r="P17" s="58" t="s">
        <v>111</v>
      </c>
    </row>
    <row r="18" spans="2:16" ht="15.75" thickBot="1" x14ac:dyDescent="0.3">
      <c r="B18" s="111"/>
      <c r="C18" s="54">
        <v>859</v>
      </c>
      <c r="D18" s="49">
        <v>58</v>
      </c>
      <c r="E18" s="50">
        <v>15.95</v>
      </c>
      <c r="F18" s="49">
        <v>18</v>
      </c>
      <c r="G18" s="49" t="s">
        <v>36</v>
      </c>
      <c r="H18" s="51" t="str">
        <f t="shared" si="0"/>
        <v>low</v>
      </c>
      <c r="I18" s="66" t="str">
        <f t="shared" si="1"/>
        <v>cheap</v>
      </c>
      <c r="J18" s="58" t="str">
        <f t="shared" si="2"/>
        <v>Excellent Business Choice</v>
      </c>
      <c r="L18" s="2"/>
      <c r="M18"/>
      <c r="O18" s="54" t="s">
        <v>41</v>
      </c>
      <c r="P18" s="58" t="s">
        <v>109</v>
      </c>
    </row>
    <row r="19" spans="2:16" ht="15.75" thickBot="1" x14ac:dyDescent="0.3">
      <c r="B19" s="111"/>
      <c r="C19" s="54">
        <v>864</v>
      </c>
      <c r="D19" s="49">
        <v>93</v>
      </c>
      <c r="E19" s="50">
        <v>11.55</v>
      </c>
      <c r="F19" s="49">
        <v>15</v>
      </c>
      <c r="G19" s="49" t="s">
        <v>34</v>
      </c>
      <c r="H19" s="51" t="str">
        <f t="shared" si="0"/>
        <v>Medium</v>
      </c>
      <c r="I19" s="66" t="str">
        <f t="shared" si="1"/>
        <v>cheap</v>
      </c>
      <c r="J19" s="58" t="str">
        <f t="shared" si="2"/>
        <v>Excellent Business Choice</v>
      </c>
      <c r="O19" s="54" t="s">
        <v>40</v>
      </c>
      <c r="P19" s="58" t="s">
        <v>109</v>
      </c>
    </row>
    <row r="20" spans="2:16" ht="15.75" thickBot="1" x14ac:dyDescent="0.3">
      <c r="B20" s="111"/>
      <c r="C20" s="54">
        <v>881</v>
      </c>
      <c r="D20" s="49">
        <v>89</v>
      </c>
      <c r="E20" s="50">
        <v>31.95</v>
      </c>
      <c r="F20" s="49">
        <v>10</v>
      </c>
      <c r="G20" s="49" t="s">
        <v>34</v>
      </c>
      <c r="H20" s="51" t="str">
        <f t="shared" si="0"/>
        <v>Medium</v>
      </c>
      <c r="I20" s="66" t="str">
        <f t="shared" si="1"/>
        <v>expensive</v>
      </c>
      <c r="J20" s="58" t="str">
        <f t="shared" si="2"/>
        <v/>
      </c>
      <c r="O20" s="54" t="s">
        <v>40</v>
      </c>
      <c r="P20" s="58" t="s">
        <v>111</v>
      </c>
    </row>
    <row r="21" spans="2:16" ht="15.75" thickBot="1" x14ac:dyDescent="0.3">
      <c r="B21" s="111"/>
      <c r="C21" s="54">
        <v>1123</v>
      </c>
      <c r="D21" s="49">
        <v>95</v>
      </c>
      <c r="E21" s="50">
        <v>15.42</v>
      </c>
      <c r="F21" s="49">
        <v>24</v>
      </c>
      <c r="G21" s="49" t="s">
        <v>35</v>
      </c>
      <c r="H21" s="51" t="str">
        <f t="shared" si="0"/>
        <v>Medium</v>
      </c>
      <c r="I21" s="66" t="str">
        <f t="shared" si="1"/>
        <v>cheap</v>
      </c>
      <c r="J21" s="58" t="str">
        <f t="shared" si="2"/>
        <v>Excellent Business Choice</v>
      </c>
      <c r="O21" s="54" t="s">
        <v>40</v>
      </c>
      <c r="P21" s="58" t="s">
        <v>109</v>
      </c>
    </row>
    <row r="22" spans="2:16" ht="15.75" thickBot="1" x14ac:dyDescent="0.3">
      <c r="B22" s="111"/>
      <c r="C22" s="54">
        <v>2132</v>
      </c>
      <c r="D22" s="49">
        <v>150</v>
      </c>
      <c r="E22" s="50">
        <v>34</v>
      </c>
      <c r="F22" s="49">
        <v>12</v>
      </c>
      <c r="G22" s="49" t="s">
        <v>35</v>
      </c>
      <c r="H22" s="51" t="str">
        <f t="shared" si="0"/>
        <v>High</v>
      </c>
      <c r="I22" s="66" t="str">
        <f t="shared" si="1"/>
        <v>expensive</v>
      </c>
      <c r="J22" s="58" t="str">
        <f t="shared" si="2"/>
        <v>review prices!!!</v>
      </c>
      <c r="O22" s="54" t="s">
        <v>39</v>
      </c>
      <c r="P22" s="58" t="s">
        <v>111</v>
      </c>
    </row>
    <row r="23" spans="2:16" ht="15.75" thickBot="1" x14ac:dyDescent="0.3">
      <c r="B23" s="111"/>
      <c r="C23" s="54">
        <v>2157</v>
      </c>
      <c r="D23" s="49">
        <v>78</v>
      </c>
      <c r="E23" s="50">
        <v>12.65</v>
      </c>
      <c r="F23" s="49">
        <v>16</v>
      </c>
      <c r="G23" s="49" t="s">
        <v>37</v>
      </c>
      <c r="H23" s="51" t="str">
        <f t="shared" si="0"/>
        <v>Medium</v>
      </c>
      <c r="I23" s="66" t="str">
        <f t="shared" si="1"/>
        <v>cheap</v>
      </c>
      <c r="J23" s="58" t="str">
        <f t="shared" si="2"/>
        <v>Excellent Business Choice</v>
      </c>
      <c r="O23" s="54" t="s">
        <v>40</v>
      </c>
      <c r="P23" s="58" t="s">
        <v>109</v>
      </c>
    </row>
    <row r="24" spans="2:16" ht="15.75" thickBot="1" x14ac:dyDescent="0.3">
      <c r="B24" s="111"/>
      <c r="C24" s="54">
        <v>2158</v>
      </c>
      <c r="D24" s="49">
        <v>156</v>
      </c>
      <c r="E24" s="50">
        <v>21.65</v>
      </c>
      <c r="F24" s="49">
        <v>12</v>
      </c>
      <c r="G24" s="49" t="s">
        <v>37</v>
      </c>
      <c r="H24" s="51" t="str">
        <f t="shared" si="0"/>
        <v>High</v>
      </c>
      <c r="I24" s="66" t="str">
        <f t="shared" si="1"/>
        <v>Moderate</v>
      </c>
      <c r="J24" s="58" t="str">
        <f t="shared" si="2"/>
        <v/>
      </c>
      <c r="O24" s="54" t="s">
        <v>39</v>
      </c>
      <c r="P24" s="58" t="s">
        <v>110</v>
      </c>
    </row>
    <row r="25" spans="2:16" ht="15.75" thickBot="1" x14ac:dyDescent="0.3">
      <c r="B25" s="111"/>
      <c r="C25" s="54">
        <v>2201</v>
      </c>
      <c r="D25" s="49">
        <v>26</v>
      </c>
      <c r="E25" s="50">
        <v>36</v>
      </c>
      <c r="F25" s="49">
        <v>24</v>
      </c>
      <c r="G25" s="49" t="s">
        <v>35</v>
      </c>
      <c r="H25" s="51" t="str">
        <f t="shared" si="0"/>
        <v>low</v>
      </c>
      <c r="I25" s="66" t="str">
        <f t="shared" si="1"/>
        <v>expensive</v>
      </c>
      <c r="J25" s="58" t="str">
        <f t="shared" si="2"/>
        <v/>
      </c>
      <c r="O25" s="54" t="s">
        <v>41</v>
      </c>
      <c r="P25" s="58" t="s">
        <v>111</v>
      </c>
    </row>
    <row r="26" spans="2:16" ht="15.75" thickBot="1" x14ac:dyDescent="0.3">
      <c r="B26" s="111"/>
      <c r="C26" s="54">
        <v>2219</v>
      </c>
      <c r="D26" s="49">
        <v>49</v>
      </c>
      <c r="E26" s="50">
        <v>27</v>
      </c>
      <c r="F26" s="49">
        <v>24</v>
      </c>
      <c r="G26" s="49" t="s">
        <v>36</v>
      </c>
      <c r="H26" s="51" t="str">
        <f t="shared" si="0"/>
        <v>low</v>
      </c>
      <c r="I26" s="66" t="str">
        <f t="shared" si="1"/>
        <v>Moderate</v>
      </c>
      <c r="J26" s="58" t="str">
        <f t="shared" si="2"/>
        <v/>
      </c>
      <c r="O26" s="54" t="s">
        <v>41</v>
      </c>
      <c r="P26" s="58" t="s">
        <v>110</v>
      </c>
    </row>
    <row r="27" spans="2:16" ht="15.75" thickBot="1" x14ac:dyDescent="0.3">
      <c r="B27" s="111"/>
      <c r="C27" s="54">
        <v>2404</v>
      </c>
      <c r="D27" s="49">
        <v>187</v>
      </c>
      <c r="E27" s="50">
        <v>37.799999999999997</v>
      </c>
      <c r="F27" s="49">
        <v>18</v>
      </c>
      <c r="G27" s="49" t="s">
        <v>36</v>
      </c>
      <c r="H27" s="51" t="str">
        <f t="shared" si="0"/>
        <v>High</v>
      </c>
      <c r="I27" s="66" t="str">
        <f t="shared" si="1"/>
        <v>expensive</v>
      </c>
      <c r="J27" s="58" t="str">
        <f t="shared" si="2"/>
        <v>review prices!!!</v>
      </c>
      <c r="O27" s="54" t="s">
        <v>39</v>
      </c>
      <c r="P27" s="58" t="s">
        <v>111</v>
      </c>
    </row>
    <row r="28" spans="2:16" ht="15.75" thickBot="1" x14ac:dyDescent="0.3">
      <c r="B28" s="111"/>
      <c r="C28" s="54">
        <v>2543</v>
      </c>
      <c r="D28" s="49">
        <v>42</v>
      </c>
      <c r="E28" s="50">
        <v>14.95</v>
      </c>
      <c r="F28" s="49">
        <v>12</v>
      </c>
      <c r="G28" s="49" t="s">
        <v>34</v>
      </c>
      <c r="H28" s="51" t="str">
        <f t="shared" si="0"/>
        <v>low</v>
      </c>
      <c r="I28" s="66" t="str">
        <f t="shared" si="1"/>
        <v>cheap</v>
      </c>
      <c r="J28" s="58" t="str">
        <f t="shared" si="2"/>
        <v>Excellent Business Choice</v>
      </c>
      <c r="O28" s="54" t="s">
        <v>41</v>
      </c>
      <c r="P28" s="58" t="s">
        <v>109</v>
      </c>
    </row>
    <row r="29" spans="2:16" ht="15.75" thickBot="1" x14ac:dyDescent="0.3">
      <c r="B29" s="111"/>
      <c r="C29" s="54">
        <v>2582</v>
      </c>
      <c r="D29" s="49">
        <v>165</v>
      </c>
      <c r="E29" s="50">
        <v>18.649999999999999</v>
      </c>
      <c r="F29" s="49">
        <v>24</v>
      </c>
      <c r="G29" s="49" t="s">
        <v>34</v>
      </c>
      <c r="H29" s="51" t="str">
        <f t="shared" si="0"/>
        <v>High</v>
      </c>
      <c r="I29" s="66" t="str">
        <f t="shared" si="1"/>
        <v>cheap</v>
      </c>
      <c r="J29" s="58" t="str">
        <f t="shared" si="2"/>
        <v/>
      </c>
      <c r="O29" s="54" t="s">
        <v>39</v>
      </c>
      <c r="P29" s="58" t="s">
        <v>109</v>
      </c>
    </row>
    <row r="30" spans="2:16" ht="15.75" thickBot="1" x14ac:dyDescent="0.3">
      <c r="B30" s="111"/>
      <c r="C30" s="54">
        <v>2639</v>
      </c>
      <c r="D30" s="49">
        <v>87</v>
      </c>
      <c r="E30" s="50">
        <v>12.59</v>
      </c>
      <c r="F30" s="49">
        <v>16</v>
      </c>
      <c r="G30" s="49" t="s">
        <v>36</v>
      </c>
      <c r="H30" s="51" t="str">
        <f t="shared" si="0"/>
        <v>Medium</v>
      </c>
      <c r="I30" s="66" t="str">
        <f t="shared" si="1"/>
        <v>cheap</v>
      </c>
      <c r="J30" s="58" t="str">
        <f t="shared" si="2"/>
        <v>Excellent Business Choice</v>
      </c>
      <c r="O30" s="54" t="s">
        <v>40</v>
      </c>
      <c r="P30" s="58" t="s">
        <v>109</v>
      </c>
    </row>
    <row r="31" spans="2:16" ht="15.75" thickBot="1" x14ac:dyDescent="0.3">
      <c r="B31" s="111"/>
      <c r="C31" s="54">
        <v>2798</v>
      </c>
      <c r="D31" s="49">
        <v>145</v>
      </c>
      <c r="E31" s="50">
        <v>25</v>
      </c>
      <c r="F31" s="49">
        <v>24</v>
      </c>
      <c r="G31" s="49" t="s">
        <v>34</v>
      </c>
      <c r="H31" s="51" t="str">
        <f t="shared" si="0"/>
        <v>High</v>
      </c>
      <c r="I31" s="66" t="str">
        <f t="shared" si="1"/>
        <v>Moderate</v>
      </c>
      <c r="J31" s="58" t="str">
        <f t="shared" si="2"/>
        <v/>
      </c>
      <c r="O31" s="54" t="s">
        <v>39</v>
      </c>
      <c r="P31" s="58" t="s">
        <v>110</v>
      </c>
    </row>
    <row r="32" spans="2:16" ht="15.75" thickBot="1" x14ac:dyDescent="0.3">
      <c r="B32" s="111"/>
      <c r="C32" s="54">
        <v>2814</v>
      </c>
      <c r="D32" s="49">
        <v>25</v>
      </c>
      <c r="E32" s="50">
        <v>9.5399999999999991</v>
      </c>
      <c r="F32" s="49">
        <v>8</v>
      </c>
      <c r="G32" s="49" t="s">
        <v>36</v>
      </c>
      <c r="H32" s="51" t="str">
        <f t="shared" si="0"/>
        <v>low</v>
      </c>
      <c r="I32" s="66" t="str">
        <f t="shared" si="1"/>
        <v>cheap</v>
      </c>
      <c r="J32" s="58" t="str">
        <f t="shared" si="2"/>
        <v>Excellent Business Choice</v>
      </c>
      <c r="O32" s="54" t="s">
        <v>41</v>
      </c>
      <c r="P32" s="58" t="s">
        <v>109</v>
      </c>
    </row>
    <row r="33" spans="2:16" ht="15.75" thickBot="1" x14ac:dyDescent="0.3">
      <c r="B33" s="112"/>
      <c r="C33" s="59">
        <v>3018</v>
      </c>
      <c r="D33" s="60">
        <v>160</v>
      </c>
      <c r="E33" s="61">
        <v>29.85</v>
      </c>
      <c r="F33" s="60">
        <v>8</v>
      </c>
      <c r="G33" s="60" t="s">
        <v>37</v>
      </c>
      <c r="H33" s="51" t="str">
        <f t="shared" si="0"/>
        <v>High</v>
      </c>
      <c r="I33" s="66" t="str">
        <f t="shared" si="1"/>
        <v>Moderate</v>
      </c>
      <c r="J33" s="58" t="str">
        <f t="shared" si="2"/>
        <v/>
      </c>
      <c r="O33" s="59" t="s">
        <v>39</v>
      </c>
      <c r="P33" s="62" t="s">
        <v>110</v>
      </c>
    </row>
    <row r="34" spans="2:16" ht="15.75" thickTop="1" x14ac:dyDescent="0.25">
      <c r="B34" s="55"/>
      <c r="C34" s="56"/>
      <c r="D34" s="56"/>
      <c r="E34" s="57"/>
      <c r="F34" s="56"/>
      <c r="G34" s="56"/>
      <c r="H34" s="56"/>
      <c r="I34" s="56"/>
      <c r="J34" s="56"/>
    </row>
  </sheetData>
  <sortState ref="C4:J33">
    <sortCondition ref="C4:C33"/>
  </sortState>
  <mergeCells count="3">
    <mergeCell ref="B2:J2"/>
    <mergeCell ref="B3:B33"/>
    <mergeCell ref="O2:P2"/>
  </mergeCells>
  <conditionalFormatting sqref="C4:C33">
    <cfRule type="duplicateValues" dxfId="0" priority="3"/>
  </conditionalFormatting>
  <dataValidations count="1">
    <dataValidation type="whole" operator="greaterThan" allowBlank="1" showInputMessage="1" showErrorMessage="1" sqref="C4:C26">
      <formula1>0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Class List</vt:lpstr>
      <vt:lpstr>Right Triangles</vt:lpstr>
      <vt:lpstr>Blood Test</vt:lpstr>
      <vt:lpstr>Stock Level</vt:lpstr>
    </vt:vector>
  </TitlesOfParts>
  <Company>AUB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hs09</dc:creator>
  <cp:lastModifiedBy>Jad Al_Jamil</cp:lastModifiedBy>
  <dcterms:created xsi:type="dcterms:W3CDTF">2013-10-01T09:04:06Z</dcterms:created>
  <dcterms:modified xsi:type="dcterms:W3CDTF">2013-10-21T12:13:37Z</dcterms:modified>
</cp:coreProperties>
</file>